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16" windowHeight="11880" activeTab="2"/>
  </bookViews>
  <sheets>
    <sheet name="overview of responses" sheetId="1" r:id="rId1"/>
    <sheet name="Cleaned view for report" sheetId="3" r:id="rId2"/>
    <sheet name="chronological view" sheetId="2" r:id="rId3"/>
  </sheets>
  <definedNames>
    <definedName name="_xlnm._FilterDatabase" localSheetId="2" hidden="1">'chronological view'!$A$12:$AV$71</definedName>
    <definedName name="_xlnm._FilterDatabase" localSheetId="1" hidden="1">'Cleaned view for report'!$A$1:$W$61</definedName>
    <definedName name="_xlnm._FilterDatabase" localSheetId="0" hidden="1">'overview of responses'!$A$1:$AA$58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0" i="2" l="1"/>
  <c r="W7" i="2" s="1"/>
  <c r="B60" i="2" l="1"/>
  <c r="AV69" i="2" l="1"/>
  <c r="AV68" i="2"/>
  <c r="AV67" i="2"/>
  <c r="AV66" i="2"/>
  <c r="AV65" i="2"/>
  <c r="AV64" i="2"/>
  <c r="AV63" i="2"/>
  <c r="AV62" i="2"/>
  <c r="AV61" i="2"/>
  <c r="AV60" i="2"/>
  <c r="AV59" i="2"/>
  <c r="AV58" i="2"/>
  <c r="AV57" i="2"/>
  <c r="AV56" i="2"/>
  <c r="AV55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3" i="2"/>
  <c r="AV22" i="2"/>
  <c r="AV21" i="2"/>
  <c r="AV20" i="2"/>
  <c r="AV19" i="2"/>
  <c r="AV18" i="2"/>
  <c r="AV17" i="2"/>
  <c r="AV15" i="2"/>
  <c r="AV14" i="2"/>
  <c r="AV13" i="2"/>
  <c r="N64" i="2"/>
  <c r="N62" i="2"/>
  <c r="N61" i="2"/>
  <c r="N60" i="2"/>
  <c r="N59" i="2"/>
  <c r="N55" i="2"/>
  <c r="N51" i="2"/>
  <c r="N49" i="2"/>
  <c r="N47" i="2"/>
  <c r="N46" i="2"/>
  <c r="N45" i="2"/>
  <c r="N42" i="2"/>
  <c r="N38" i="2"/>
  <c r="N35" i="2"/>
  <c r="N34" i="2"/>
  <c r="N33" i="2"/>
  <c r="N31" i="2"/>
  <c r="N30" i="2"/>
  <c r="N25" i="2"/>
  <c r="N23" i="2"/>
  <c r="N21" i="2"/>
  <c r="N19" i="2"/>
  <c r="M64" i="2"/>
  <c r="M60" i="2"/>
  <c r="M59" i="2"/>
  <c r="M55" i="2"/>
  <c r="M42" i="2"/>
  <c r="M40" i="2"/>
  <c r="M38" i="2"/>
  <c r="M35" i="2"/>
  <c r="M28" i="2"/>
  <c r="M23" i="2"/>
  <c r="K65" i="2"/>
  <c r="K64" i="2"/>
  <c r="K62" i="2"/>
  <c r="K61" i="2"/>
  <c r="K60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5" i="2"/>
  <c r="K34" i="2"/>
  <c r="K33" i="2"/>
  <c r="K32" i="2"/>
  <c r="K31" i="2"/>
  <c r="K30" i="2"/>
  <c r="K28" i="2"/>
  <c r="K26" i="2"/>
  <c r="K25" i="2"/>
  <c r="K24" i="2"/>
  <c r="K23" i="2"/>
  <c r="K22" i="2"/>
  <c r="K21" i="2"/>
  <c r="K20" i="2"/>
  <c r="K19" i="2"/>
  <c r="K17" i="2"/>
  <c r="K16" i="2"/>
  <c r="J60" i="2"/>
  <c r="N28" i="1"/>
  <c r="N30" i="1"/>
  <c r="N37" i="1"/>
  <c r="N39" i="1"/>
  <c r="N43" i="1"/>
  <c r="L65" i="2" l="1"/>
  <c r="L19" i="2"/>
  <c r="L42" i="2"/>
  <c r="L62" i="2"/>
  <c r="Q13" i="2"/>
  <c r="L23" i="2"/>
  <c r="L33" i="2"/>
  <c r="L47" i="2"/>
  <c r="L61" i="2"/>
  <c r="L24" i="2"/>
  <c r="L34" i="2"/>
  <c r="L44" i="2"/>
  <c r="L48" i="2"/>
  <c r="L56" i="2"/>
  <c r="L16" i="2"/>
  <c r="L21" i="2"/>
  <c r="L25" i="2"/>
  <c r="L31" i="2"/>
  <c r="L35" i="2"/>
  <c r="L40" i="2"/>
  <c r="L45" i="2"/>
  <c r="L49" i="2"/>
  <c r="L53" i="2"/>
  <c r="L58" i="2"/>
  <c r="L64" i="2"/>
  <c r="R13" i="2"/>
  <c r="L28" i="2"/>
  <c r="L38" i="2"/>
  <c r="L51" i="2"/>
  <c r="L55" i="2"/>
  <c r="L20" i="2"/>
  <c r="L30" i="2"/>
  <c r="L39" i="2"/>
  <c r="L52" i="2"/>
  <c r="L17" i="2"/>
  <c r="L22" i="2"/>
  <c r="L26" i="2"/>
  <c r="L32" i="2"/>
  <c r="L37" i="2"/>
  <c r="L41" i="2"/>
  <c r="L46" i="2"/>
  <c r="L50" i="2"/>
  <c r="L54" i="2"/>
  <c r="L60" i="2"/>
  <c r="H61" i="2" l="1"/>
  <c r="M61" i="2" s="1"/>
  <c r="H45" i="2"/>
  <c r="M45" i="2" s="1"/>
  <c r="J17" i="3" l="1"/>
  <c r="J58" i="3"/>
  <c r="J57" i="3"/>
  <c r="J56" i="3"/>
  <c r="J55" i="3"/>
  <c r="J53" i="3"/>
  <c r="J52" i="3"/>
  <c r="J50" i="3"/>
  <c r="J49" i="3"/>
  <c r="J48" i="3"/>
  <c r="J46" i="3"/>
  <c r="J44" i="3"/>
  <c r="J34" i="3"/>
  <c r="J32" i="3"/>
  <c r="J31" i="3"/>
  <c r="J29" i="3"/>
  <c r="J27" i="3"/>
  <c r="J25" i="3"/>
  <c r="J18" i="3"/>
  <c r="J16" i="3"/>
  <c r="J12" i="3"/>
  <c r="J7" i="3"/>
  <c r="J3" i="3"/>
  <c r="J2" i="3"/>
  <c r="J1" i="3"/>
  <c r="R7" i="1"/>
  <c r="I58" i="3"/>
  <c r="I57" i="3"/>
  <c r="I56" i="3"/>
  <c r="I55" i="3"/>
  <c r="I53" i="3"/>
  <c r="I52" i="3"/>
  <c r="I51" i="3"/>
  <c r="I50" i="3"/>
  <c r="I49" i="3"/>
  <c r="I48" i="3"/>
  <c r="I46" i="3"/>
  <c r="I44" i="3"/>
  <c r="I40" i="3"/>
  <c r="I38" i="3"/>
  <c r="I36" i="3"/>
  <c r="I35" i="3"/>
  <c r="I34" i="3"/>
  <c r="I32" i="3"/>
  <c r="I31" i="3"/>
  <c r="I27" i="3"/>
  <c r="I25" i="3"/>
  <c r="I24" i="3"/>
  <c r="I23" i="3"/>
  <c r="I22" i="3"/>
  <c r="I20" i="3"/>
  <c r="I19" i="3"/>
  <c r="I18" i="3"/>
  <c r="I16" i="3"/>
  <c r="I14" i="3"/>
  <c r="I12" i="3"/>
  <c r="I10" i="3"/>
  <c r="I8" i="3"/>
  <c r="I7" i="3"/>
  <c r="I4" i="3"/>
  <c r="I3" i="3"/>
  <c r="I2" i="3"/>
  <c r="I1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2" i="3"/>
  <c r="H41" i="3"/>
  <c r="H40" i="3"/>
  <c r="H38" i="3"/>
  <c r="H36" i="3"/>
  <c r="H35" i="3"/>
  <c r="H34" i="3"/>
  <c r="H33" i="3"/>
  <c r="H32" i="3"/>
  <c r="H31" i="3"/>
  <c r="H29" i="3"/>
  <c r="H27" i="3"/>
  <c r="H26" i="3"/>
  <c r="H25" i="3"/>
  <c r="H24" i="3"/>
  <c r="H23" i="3"/>
  <c r="H22" i="3"/>
  <c r="H21" i="3"/>
  <c r="H20" i="3"/>
  <c r="H19" i="3"/>
  <c r="H18" i="3"/>
  <c r="H16" i="3"/>
  <c r="H14" i="3"/>
  <c r="H12" i="3"/>
  <c r="H10" i="3"/>
  <c r="H8" i="3"/>
  <c r="H7" i="3"/>
  <c r="H6" i="3"/>
  <c r="H5" i="3"/>
  <c r="H4" i="3"/>
  <c r="H3" i="3"/>
  <c r="H2" i="3"/>
  <c r="H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1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F58" i="3"/>
  <c r="E58" i="3"/>
  <c r="C58" i="3"/>
  <c r="B58" i="3"/>
  <c r="F57" i="3"/>
  <c r="E57" i="3"/>
  <c r="C57" i="3"/>
  <c r="B57" i="3"/>
  <c r="F56" i="3"/>
  <c r="E56" i="3"/>
  <c r="C56" i="3"/>
  <c r="B56" i="3"/>
  <c r="F55" i="3"/>
  <c r="E55" i="3"/>
  <c r="C55" i="3"/>
  <c r="B55" i="3"/>
  <c r="F54" i="3"/>
  <c r="E54" i="3"/>
  <c r="C54" i="3"/>
  <c r="B54" i="3"/>
  <c r="F53" i="3"/>
  <c r="E53" i="3"/>
  <c r="C53" i="3"/>
  <c r="B53" i="3"/>
  <c r="F52" i="3"/>
  <c r="E52" i="3"/>
  <c r="C52" i="3"/>
  <c r="B52" i="3"/>
  <c r="F51" i="3"/>
  <c r="E51" i="3"/>
  <c r="C51" i="3"/>
  <c r="B51" i="3"/>
  <c r="F50" i="3"/>
  <c r="E50" i="3"/>
  <c r="C50" i="3"/>
  <c r="B50" i="3"/>
  <c r="F49" i="3"/>
  <c r="E49" i="3"/>
  <c r="C49" i="3"/>
  <c r="B49" i="3"/>
  <c r="F48" i="3"/>
  <c r="E48" i="3"/>
  <c r="C48" i="3"/>
  <c r="B48" i="3"/>
  <c r="F47" i="3"/>
  <c r="E47" i="3"/>
  <c r="C47" i="3"/>
  <c r="B47" i="3"/>
  <c r="F46" i="3"/>
  <c r="E46" i="3"/>
  <c r="C46" i="3"/>
  <c r="B46" i="3"/>
  <c r="F45" i="3"/>
  <c r="E45" i="3"/>
  <c r="C45" i="3"/>
  <c r="B45" i="3"/>
  <c r="F44" i="3"/>
  <c r="E44" i="3"/>
  <c r="C44" i="3"/>
  <c r="B44" i="3"/>
  <c r="F43" i="3"/>
  <c r="E43" i="3"/>
  <c r="C43" i="3"/>
  <c r="B43" i="3"/>
  <c r="F42" i="3"/>
  <c r="E42" i="3"/>
  <c r="C42" i="3"/>
  <c r="B42" i="3"/>
  <c r="F41" i="3"/>
  <c r="E41" i="3"/>
  <c r="C41" i="3"/>
  <c r="B41" i="3"/>
  <c r="F40" i="3"/>
  <c r="E40" i="3"/>
  <c r="C40" i="3"/>
  <c r="B40" i="3"/>
  <c r="F39" i="3"/>
  <c r="E39" i="3"/>
  <c r="C39" i="3"/>
  <c r="B39" i="3"/>
  <c r="F38" i="3"/>
  <c r="E38" i="3"/>
  <c r="C38" i="3"/>
  <c r="B38" i="3"/>
  <c r="F37" i="3"/>
  <c r="E37" i="3"/>
  <c r="C37" i="3"/>
  <c r="B37" i="3"/>
  <c r="F36" i="3"/>
  <c r="E36" i="3"/>
  <c r="C36" i="3"/>
  <c r="B36" i="3"/>
  <c r="F35" i="3"/>
  <c r="E35" i="3"/>
  <c r="C35" i="3"/>
  <c r="B35" i="3"/>
  <c r="F34" i="3"/>
  <c r="E34" i="3"/>
  <c r="C34" i="3"/>
  <c r="B34" i="3"/>
  <c r="F33" i="3"/>
  <c r="E33" i="3"/>
  <c r="C33" i="3"/>
  <c r="B33" i="3"/>
  <c r="F32" i="3"/>
  <c r="E32" i="3"/>
  <c r="C32" i="3"/>
  <c r="B32" i="3"/>
  <c r="F31" i="3"/>
  <c r="E31" i="3"/>
  <c r="C31" i="3"/>
  <c r="B31" i="3"/>
  <c r="F30" i="3"/>
  <c r="E30" i="3"/>
  <c r="C30" i="3"/>
  <c r="B30" i="3"/>
  <c r="F29" i="3"/>
  <c r="E29" i="3"/>
  <c r="C29" i="3"/>
  <c r="B29" i="3"/>
  <c r="F28" i="3"/>
  <c r="E28" i="3"/>
  <c r="C28" i="3"/>
  <c r="B28" i="3"/>
  <c r="F27" i="3"/>
  <c r="E27" i="3"/>
  <c r="C27" i="3"/>
  <c r="B27" i="3"/>
  <c r="F26" i="3"/>
  <c r="E26" i="3"/>
  <c r="C26" i="3"/>
  <c r="B26" i="3"/>
  <c r="F25" i="3"/>
  <c r="E25" i="3"/>
  <c r="C25" i="3"/>
  <c r="B25" i="3"/>
  <c r="F24" i="3"/>
  <c r="E24" i="3"/>
  <c r="C24" i="3"/>
  <c r="B24" i="3"/>
  <c r="F23" i="3"/>
  <c r="E23" i="3"/>
  <c r="C23" i="3"/>
  <c r="B23" i="3"/>
  <c r="F22" i="3"/>
  <c r="E22" i="3"/>
  <c r="C22" i="3"/>
  <c r="B22" i="3"/>
  <c r="F21" i="3"/>
  <c r="E21" i="3"/>
  <c r="C21" i="3"/>
  <c r="B21" i="3"/>
  <c r="F20" i="3"/>
  <c r="E20" i="3"/>
  <c r="C20" i="3"/>
  <c r="B20" i="3"/>
  <c r="F19" i="3"/>
  <c r="E19" i="3"/>
  <c r="C19" i="3"/>
  <c r="B19" i="3"/>
  <c r="F18" i="3"/>
  <c r="E18" i="3"/>
  <c r="C18" i="3"/>
  <c r="B18" i="3"/>
  <c r="F17" i="3"/>
  <c r="E17" i="3"/>
  <c r="C17" i="3"/>
  <c r="B17" i="3"/>
  <c r="F16" i="3"/>
  <c r="E16" i="3"/>
  <c r="C16" i="3"/>
  <c r="B16" i="3"/>
  <c r="F15" i="3"/>
  <c r="E15" i="3"/>
  <c r="C15" i="3"/>
  <c r="B15" i="3"/>
  <c r="F14" i="3"/>
  <c r="E14" i="3"/>
  <c r="C14" i="3"/>
  <c r="B14" i="3"/>
  <c r="F13" i="3"/>
  <c r="E13" i="3"/>
  <c r="C13" i="3"/>
  <c r="B13" i="3"/>
  <c r="F12" i="3"/>
  <c r="E12" i="3"/>
  <c r="C12" i="3"/>
  <c r="B12" i="3"/>
  <c r="F11" i="3"/>
  <c r="E11" i="3"/>
  <c r="C11" i="3"/>
  <c r="B11" i="3"/>
  <c r="F10" i="3"/>
  <c r="E10" i="3"/>
  <c r="C10" i="3"/>
  <c r="B10" i="3"/>
  <c r="F9" i="3"/>
  <c r="E9" i="3"/>
  <c r="C9" i="3"/>
  <c r="B9" i="3"/>
  <c r="F8" i="3"/>
  <c r="E8" i="3"/>
  <c r="C8" i="3"/>
  <c r="B8" i="3"/>
  <c r="F7" i="3"/>
  <c r="E7" i="3"/>
  <c r="C7" i="3"/>
  <c r="B7" i="3"/>
  <c r="F6" i="3"/>
  <c r="E6" i="3"/>
  <c r="C6" i="3"/>
  <c r="B6" i="3"/>
  <c r="F5" i="3"/>
  <c r="E5" i="3"/>
  <c r="C5" i="3"/>
  <c r="B5" i="3"/>
  <c r="F4" i="3"/>
  <c r="E4" i="3"/>
  <c r="C4" i="3"/>
  <c r="B4" i="3"/>
  <c r="F3" i="3"/>
  <c r="E3" i="3"/>
  <c r="C3" i="3"/>
  <c r="B3" i="3"/>
  <c r="F2" i="3"/>
  <c r="E2" i="3"/>
  <c r="C2" i="3"/>
  <c r="B2" i="3"/>
  <c r="F1" i="3"/>
  <c r="E1" i="3"/>
  <c r="C1" i="3"/>
  <c r="B1" i="3"/>
  <c r="Q7" i="1"/>
  <c r="AT71" i="2" l="1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B71" i="2"/>
  <c r="AA71" i="2"/>
  <c r="Z71" i="2"/>
  <c r="Y71" i="2"/>
  <c r="X71" i="2"/>
  <c r="W71" i="2"/>
  <c r="V71" i="2"/>
  <c r="U71" i="2"/>
  <c r="T71" i="2"/>
  <c r="H56" i="2"/>
  <c r="M56" i="2" s="1"/>
  <c r="H45" i="1"/>
  <c r="H65" i="2"/>
  <c r="M65" i="2" s="1"/>
  <c r="H62" i="2"/>
  <c r="M62" i="2" s="1"/>
  <c r="H58" i="2"/>
  <c r="M58" i="2" s="1"/>
  <c r="H54" i="2"/>
  <c r="M54" i="2" s="1"/>
  <c r="H53" i="2"/>
  <c r="M53" i="2" s="1"/>
  <c r="H52" i="2"/>
  <c r="M52" i="2" s="1"/>
  <c r="H51" i="2"/>
  <c r="M51" i="2" s="1"/>
  <c r="H50" i="2"/>
  <c r="M50" i="2" s="1"/>
  <c r="H49" i="2"/>
  <c r="M49" i="2" s="1"/>
  <c r="H48" i="2"/>
  <c r="M48" i="2" s="1"/>
  <c r="H47" i="2"/>
  <c r="M47" i="2" s="1"/>
  <c r="H46" i="2"/>
  <c r="M46" i="2" s="1"/>
  <c r="H44" i="2"/>
  <c r="M44" i="2" s="1"/>
  <c r="H41" i="2"/>
  <c r="M41" i="2" s="1"/>
  <c r="H39" i="2"/>
  <c r="M39" i="2" s="1"/>
  <c r="H37" i="2"/>
  <c r="M37" i="2" s="1"/>
  <c r="H34" i="2"/>
  <c r="M34" i="2" s="1"/>
  <c r="H33" i="2"/>
  <c r="M33" i="2" s="1"/>
  <c r="H32" i="2"/>
  <c r="M32" i="2" s="1"/>
  <c r="H31" i="2"/>
  <c r="M31" i="2" s="1"/>
  <c r="H30" i="2"/>
  <c r="M30" i="2" s="1"/>
  <c r="H26" i="2"/>
  <c r="M26" i="2" s="1"/>
  <c r="H25" i="2"/>
  <c r="M25" i="2" s="1"/>
  <c r="H24" i="2"/>
  <c r="H22" i="2"/>
  <c r="M22" i="2" s="1"/>
  <c r="H21" i="2"/>
  <c r="M21" i="2" s="1"/>
  <c r="H20" i="2"/>
  <c r="M20" i="2" s="1"/>
  <c r="H19" i="2"/>
  <c r="M19" i="2" s="1"/>
  <c r="H17" i="2"/>
  <c r="M17" i="2" s="1"/>
  <c r="H16" i="2"/>
  <c r="M16" i="2" s="1"/>
  <c r="J4" i="3"/>
  <c r="R54" i="1"/>
  <c r="N65" i="2" s="1"/>
  <c r="Q53" i="1"/>
  <c r="Q49" i="1"/>
  <c r="F60" i="2" s="1"/>
  <c r="Q44" i="1"/>
  <c r="F55" i="2" s="1"/>
  <c r="Q31" i="1"/>
  <c r="F42" i="2" s="1"/>
  <c r="Q29" i="1"/>
  <c r="F40" i="2" s="1"/>
  <c r="Q27" i="1"/>
  <c r="F38" i="2" s="1"/>
  <c r="Q12" i="1"/>
  <c r="F23" i="2" s="1"/>
  <c r="G69" i="2"/>
  <c r="G68" i="2"/>
  <c r="G67" i="2"/>
  <c r="G66" i="2"/>
  <c r="G65" i="2"/>
  <c r="G64" i="2"/>
  <c r="G63" i="2"/>
  <c r="G62" i="2"/>
  <c r="G61" i="2"/>
  <c r="G60" i="2"/>
  <c r="G59" i="2"/>
  <c r="G57" i="2"/>
  <c r="G55" i="2"/>
  <c r="G51" i="2"/>
  <c r="G49" i="2"/>
  <c r="G47" i="2"/>
  <c r="G46" i="2"/>
  <c r="G45" i="2"/>
  <c r="G43" i="2"/>
  <c r="G42" i="2"/>
  <c r="G38" i="2"/>
  <c r="G36" i="2"/>
  <c r="G35" i="2"/>
  <c r="G34" i="2"/>
  <c r="G33" i="2"/>
  <c r="G31" i="2"/>
  <c r="G30" i="2"/>
  <c r="G29" i="2"/>
  <c r="G27" i="2"/>
  <c r="G25" i="2"/>
  <c r="G23" i="2"/>
  <c r="G21" i="2"/>
  <c r="G19" i="2"/>
  <c r="G18" i="2"/>
  <c r="G15" i="2"/>
  <c r="G14" i="2"/>
  <c r="G13" i="2"/>
  <c r="G12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3" i="2"/>
  <c r="D52" i="2"/>
  <c r="D51" i="2"/>
  <c r="D49" i="2"/>
  <c r="D47" i="2"/>
  <c r="D46" i="2"/>
  <c r="D45" i="2"/>
  <c r="D44" i="2"/>
  <c r="D43" i="2"/>
  <c r="D40" i="2"/>
  <c r="D38" i="2"/>
  <c r="D36" i="2"/>
  <c r="D35" i="2"/>
  <c r="D34" i="2"/>
  <c r="D33" i="2"/>
  <c r="D31" i="2"/>
  <c r="D30" i="2"/>
  <c r="D29" i="2"/>
  <c r="D27" i="2"/>
  <c r="D25" i="2"/>
  <c r="D23" i="2"/>
  <c r="D21" i="2"/>
  <c r="D19" i="2"/>
  <c r="D18" i="2"/>
  <c r="D17" i="2"/>
  <c r="D16" i="2"/>
  <c r="D15" i="2"/>
  <c r="D14" i="2"/>
  <c r="F69" i="2"/>
  <c r="E69" i="2"/>
  <c r="C69" i="2"/>
  <c r="F68" i="2"/>
  <c r="E68" i="2"/>
  <c r="C68" i="2"/>
  <c r="F67" i="2"/>
  <c r="E67" i="2"/>
  <c r="C67" i="2"/>
  <c r="F66" i="2"/>
  <c r="E66" i="2"/>
  <c r="C66" i="2"/>
  <c r="F65" i="2"/>
  <c r="E65" i="2"/>
  <c r="C65" i="2"/>
  <c r="F64" i="2"/>
  <c r="E64" i="2"/>
  <c r="C64" i="2"/>
  <c r="F63" i="2"/>
  <c r="E63" i="2"/>
  <c r="C63" i="2"/>
  <c r="F62" i="2"/>
  <c r="E62" i="2"/>
  <c r="C62" i="2"/>
  <c r="F61" i="2"/>
  <c r="E61" i="2"/>
  <c r="C61" i="2"/>
  <c r="E60" i="2"/>
  <c r="C60" i="2"/>
  <c r="F59" i="2"/>
  <c r="E59" i="2"/>
  <c r="C59" i="2"/>
  <c r="F58" i="2"/>
  <c r="E58" i="2"/>
  <c r="C58" i="2"/>
  <c r="F57" i="2"/>
  <c r="E57" i="2"/>
  <c r="C57" i="2"/>
  <c r="F56" i="2"/>
  <c r="E56" i="2"/>
  <c r="C56" i="2"/>
  <c r="E55" i="2"/>
  <c r="C55" i="2"/>
  <c r="F54" i="2"/>
  <c r="E54" i="2"/>
  <c r="C54" i="2"/>
  <c r="F53" i="2"/>
  <c r="E53" i="2"/>
  <c r="C53" i="2"/>
  <c r="F52" i="2"/>
  <c r="E52" i="2"/>
  <c r="C52" i="2"/>
  <c r="F51" i="2"/>
  <c r="E51" i="2"/>
  <c r="C51" i="2"/>
  <c r="F50" i="2"/>
  <c r="E50" i="2"/>
  <c r="C50" i="2"/>
  <c r="F49" i="2"/>
  <c r="E49" i="2"/>
  <c r="C49" i="2"/>
  <c r="F48" i="2"/>
  <c r="E48" i="2"/>
  <c r="C48" i="2"/>
  <c r="F47" i="2"/>
  <c r="E47" i="2"/>
  <c r="C47" i="2"/>
  <c r="F46" i="2"/>
  <c r="E46" i="2"/>
  <c r="C46" i="2"/>
  <c r="F45" i="2"/>
  <c r="E45" i="2"/>
  <c r="C45" i="2"/>
  <c r="F44" i="2"/>
  <c r="E44" i="2"/>
  <c r="C44" i="2"/>
  <c r="F43" i="2"/>
  <c r="E43" i="2"/>
  <c r="C43" i="2"/>
  <c r="E42" i="2"/>
  <c r="C42" i="2"/>
  <c r="F41" i="2"/>
  <c r="E41" i="2"/>
  <c r="C41" i="2"/>
  <c r="E40" i="2"/>
  <c r="C40" i="2"/>
  <c r="F39" i="2"/>
  <c r="E39" i="2"/>
  <c r="C39" i="2"/>
  <c r="E38" i="2"/>
  <c r="C38" i="2"/>
  <c r="F37" i="2"/>
  <c r="E37" i="2"/>
  <c r="C37" i="2"/>
  <c r="F36" i="2"/>
  <c r="E36" i="2"/>
  <c r="C36" i="2"/>
  <c r="F35" i="2"/>
  <c r="E35" i="2"/>
  <c r="C35" i="2"/>
  <c r="F34" i="2"/>
  <c r="E34" i="2"/>
  <c r="C34" i="2"/>
  <c r="F33" i="2"/>
  <c r="E33" i="2"/>
  <c r="C33" i="2"/>
  <c r="F32" i="2"/>
  <c r="E32" i="2"/>
  <c r="C32" i="2"/>
  <c r="F31" i="2"/>
  <c r="E31" i="2"/>
  <c r="C31" i="2"/>
  <c r="F30" i="2"/>
  <c r="E30" i="2"/>
  <c r="C30" i="2"/>
  <c r="F29" i="2"/>
  <c r="E29" i="2"/>
  <c r="C29" i="2"/>
  <c r="F28" i="2"/>
  <c r="E28" i="2"/>
  <c r="C28" i="2"/>
  <c r="F27" i="2"/>
  <c r="E27" i="2"/>
  <c r="C27" i="2"/>
  <c r="F26" i="2"/>
  <c r="E26" i="2"/>
  <c r="C26" i="2"/>
  <c r="F25" i="2"/>
  <c r="E25" i="2"/>
  <c r="C25" i="2"/>
  <c r="F24" i="2"/>
  <c r="E24" i="2"/>
  <c r="C24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7" i="2"/>
  <c r="E17" i="2"/>
  <c r="C17" i="2"/>
  <c r="F16" i="2"/>
  <c r="E16" i="2"/>
  <c r="C16" i="2"/>
  <c r="F15" i="2"/>
  <c r="E15" i="2"/>
  <c r="C15" i="2"/>
  <c r="F14" i="2"/>
  <c r="E14" i="2"/>
  <c r="C14" i="2"/>
  <c r="F13" i="2"/>
  <c r="E13" i="2"/>
  <c r="D13" i="2"/>
  <c r="C13" i="2"/>
  <c r="F12" i="2"/>
  <c r="E12" i="2"/>
  <c r="D12" i="2"/>
  <c r="C12" i="2"/>
  <c r="B69" i="2"/>
  <c r="J69" i="2" s="1"/>
  <c r="A69" i="2"/>
  <c r="B68" i="2"/>
  <c r="J68" i="2" s="1"/>
  <c r="A68" i="2"/>
  <c r="B67" i="2"/>
  <c r="J67" i="2" s="1"/>
  <c r="A67" i="2"/>
  <c r="B66" i="2"/>
  <c r="J66" i="2" s="1"/>
  <c r="A66" i="2"/>
  <c r="B65" i="2"/>
  <c r="J65" i="2" s="1"/>
  <c r="A65" i="2"/>
  <c r="B64" i="2"/>
  <c r="J64" i="2" s="1"/>
  <c r="A64" i="2"/>
  <c r="B63" i="2"/>
  <c r="J63" i="2" s="1"/>
  <c r="A63" i="2"/>
  <c r="B62" i="2"/>
  <c r="J62" i="2" s="1"/>
  <c r="A62" i="2"/>
  <c r="B61" i="2"/>
  <c r="J61" i="2" s="1"/>
  <c r="A61" i="2"/>
  <c r="A60" i="2"/>
  <c r="B59" i="2"/>
  <c r="J59" i="2" s="1"/>
  <c r="A59" i="2"/>
  <c r="B58" i="2"/>
  <c r="J58" i="2" s="1"/>
  <c r="A58" i="2"/>
  <c r="B57" i="2"/>
  <c r="J57" i="2" s="1"/>
  <c r="A57" i="2"/>
  <c r="B56" i="2"/>
  <c r="J56" i="2" s="1"/>
  <c r="A56" i="2"/>
  <c r="B55" i="2"/>
  <c r="J55" i="2" s="1"/>
  <c r="A55" i="2"/>
  <c r="B54" i="2"/>
  <c r="J54" i="2" s="1"/>
  <c r="A54" i="2"/>
  <c r="B53" i="2"/>
  <c r="J53" i="2" s="1"/>
  <c r="A53" i="2"/>
  <c r="B52" i="2"/>
  <c r="J52" i="2" s="1"/>
  <c r="A52" i="2"/>
  <c r="B51" i="2"/>
  <c r="J51" i="2" s="1"/>
  <c r="A51" i="2"/>
  <c r="B50" i="2"/>
  <c r="J50" i="2" s="1"/>
  <c r="A50" i="2"/>
  <c r="B49" i="2"/>
  <c r="J49" i="2" s="1"/>
  <c r="A49" i="2"/>
  <c r="B48" i="2"/>
  <c r="J48" i="2" s="1"/>
  <c r="A48" i="2"/>
  <c r="B47" i="2"/>
  <c r="J47" i="2" s="1"/>
  <c r="A47" i="2"/>
  <c r="B46" i="2"/>
  <c r="J46" i="2" s="1"/>
  <c r="A46" i="2"/>
  <c r="B45" i="2"/>
  <c r="J45" i="2" s="1"/>
  <c r="A45" i="2"/>
  <c r="B44" i="2"/>
  <c r="J44" i="2" s="1"/>
  <c r="A44" i="2"/>
  <c r="B43" i="2"/>
  <c r="J43" i="2" s="1"/>
  <c r="A43" i="2"/>
  <c r="B42" i="2"/>
  <c r="J42" i="2" s="1"/>
  <c r="A42" i="2"/>
  <c r="B41" i="2"/>
  <c r="J41" i="2" s="1"/>
  <c r="A41" i="2"/>
  <c r="B40" i="2"/>
  <c r="J40" i="2" s="1"/>
  <c r="A40" i="2"/>
  <c r="B39" i="2"/>
  <c r="J39" i="2" s="1"/>
  <c r="A39" i="2"/>
  <c r="B38" i="2"/>
  <c r="J38" i="2" s="1"/>
  <c r="A38" i="2"/>
  <c r="B37" i="2"/>
  <c r="J37" i="2" s="1"/>
  <c r="A37" i="2"/>
  <c r="B36" i="2"/>
  <c r="J36" i="2" s="1"/>
  <c r="A36" i="2"/>
  <c r="B35" i="2"/>
  <c r="J35" i="2" s="1"/>
  <c r="A35" i="2"/>
  <c r="B34" i="2"/>
  <c r="J34" i="2" s="1"/>
  <c r="A34" i="2"/>
  <c r="B33" i="2"/>
  <c r="J33" i="2" s="1"/>
  <c r="A33" i="2"/>
  <c r="B32" i="2"/>
  <c r="J32" i="2" s="1"/>
  <c r="A32" i="2"/>
  <c r="B31" i="2"/>
  <c r="J31" i="2" s="1"/>
  <c r="A31" i="2"/>
  <c r="B30" i="2"/>
  <c r="J30" i="2" s="1"/>
  <c r="A30" i="2"/>
  <c r="B29" i="2"/>
  <c r="J29" i="2" s="1"/>
  <c r="A29" i="2"/>
  <c r="B28" i="2"/>
  <c r="J28" i="2" s="1"/>
  <c r="A28" i="2"/>
  <c r="B27" i="2"/>
  <c r="J27" i="2" s="1"/>
  <c r="A27" i="2"/>
  <c r="B26" i="2"/>
  <c r="J26" i="2" s="1"/>
  <c r="A26" i="2"/>
  <c r="B25" i="2"/>
  <c r="J25" i="2" s="1"/>
  <c r="A25" i="2"/>
  <c r="B24" i="2"/>
  <c r="J24" i="2" s="1"/>
  <c r="A24" i="2"/>
  <c r="B23" i="2"/>
  <c r="J23" i="2" s="1"/>
  <c r="A23" i="2"/>
  <c r="B22" i="2"/>
  <c r="J22" i="2" s="1"/>
  <c r="A22" i="2"/>
  <c r="B21" i="2"/>
  <c r="J21" i="2" s="1"/>
  <c r="A21" i="2"/>
  <c r="B20" i="2"/>
  <c r="J20" i="2" s="1"/>
  <c r="A20" i="2"/>
  <c r="B19" i="2"/>
  <c r="J19" i="2" s="1"/>
  <c r="A19" i="2"/>
  <c r="B18" i="2"/>
  <c r="J18" i="2" s="1"/>
  <c r="A18" i="2"/>
  <c r="B17" i="2"/>
  <c r="J17" i="2" s="1"/>
  <c r="A17" i="2"/>
  <c r="B16" i="2"/>
  <c r="J16" i="2" s="1"/>
  <c r="A16" i="2"/>
  <c r="B15" i="2"/>
  <c r="J15" i="2" s="1"/>
  <c r="A15" i="2"/>
  <c r="B14" i="2"/>
  <c r="J14" i="2" s="1"/>
  <c r="A14" i="2"/>
  <c r="B13" i="2"/>
  <c r="J13" i="2" s="1"/>
  <c r="A13" i="2"/>
  <c r="B12" i="2"/>
  <c r="A12" i="2"/>
  <c r="R47" i="1"/>
  <c r="N58" i="2" s="1"/>
  <c r="R45" i="1"/>
  <c r="N56" i="2" s="1"/>
  <c r="D55" i="2"/>
  <c r="R43" i="1"/>
  <c r="N54" i="2" s="1"/>
  <c r="R42" i="1"/>
  <c r="N53" i="2" s="1"/>
  <c r="R41" i="1"/>
  <c r="N52" i="2" s="1"/>
  <c r="R39" i="1"/>
  <c r="N50" i="2" s="1"/>
  <c r="R37" i="1"/>
  <c r="N48" i="2" s="1"/>
  <c r="R33" i="1"/>
  <c r="N44" i="2" s="1"/>
  <c r="D42" i="2"/>
  <c r="R30" i="1"/>
  <c r="N41" i="2" s="1"/>
  <c r="R29" i="1"/>
  <c r="N40" i="2" s="1"/>
  <c r="R28" i="1"/>
  <c r="N39" i="2" s="1"/>
  <c r="R26" i="1"/>
  <c r="N37" i="2" s="1"/>
  <c r="D37" i="2"/>
  <c r="R21" i="1"/>
  <c r="N32" i="2" s="1"/>
  <c r="D32" i="2"/>
  <c r="R17" i="1"/>
  <c r="N28" i="2" s="1"/>
  <c r="N17" i="1"/>
  <c r="R15" i="1"/>
  <c r="N26" i="2" s="1"/>
  <c r="N15" i="1"/>
  <c r="R13" i="1"/>
  <c r="N24" i="2" s="1"/>
  <c r="N13" i="1"/>
  <c r="R11" i="1"/>
  <c r="N22" i="2" s="1"/>
  <c r="N11" i="1"/>
  <c r="N9" i="1"/>
  <c r="R9" i="1"/>
  <c r="N20" i="2" s="1"/>
  <c r="R6" i="1"/>
  <c r="N17" i="2" s="1"/>
  <c r="R5" i="1"/>
  <c r="N16" i="2" s="1"/>
  <c r="M24" i="2" l="1"/>
  <c r="M71" i="2" s="1"/>
  <c r="W3" i="2" s="1"/>
  <c r="AD24" i="2"/>
  <c r="AD71" i="2" s="1"/>
  <c r="N71" i="2"/>
  <c r="W6" i="2" s="1"/>
  <c r="I54" i="3"/>
  <c r="AC16" i="2"/>
  <c r="J6" i="3"/>
  <c r="J19" i="3"/>
  <c r="J30" i="3"/>
  <c r="J37" i="3"/>
  <c r="J41" i="3"/>
  <c r="J51" i="3"/>
  <c r="J8" i="3"/>
  <c r="J20" i="3"/>
  <c r="J24" i="3"/>
  <c r="J33" i="3"/>
  <c r="J38" i="3"/>
  <c r="J42" i="3"/>
  <c r="J54" i="3"/>
  <c r="J11" i="3"/>
  <c r="J9" i="3"/>
  <c r="J14" i="3"/>
  <c r="J21" i="3"/>
  <c r="J26" i="3"/>
  <c r="J35" i="3"/>
  <c r="J39" i="3"/>
  <c r="J23" i="3"/>
  <c r="J10" i="3"/>
  <c r="J15" i="3"/>
  <c r="J22" i="3"/>
  <c r="J28" i="3"/>
  <c r="J36" i="3"/>
  <c r="J40" i="3"/>
  <c r="J47" i="3"/>
  <c r="J45" i="3"/>
  <c r="G22" i="2"/>
  <c r="I11" i="3"/>
  <c r="G32" i="2"/>
  <c r="I21" i="3"/>
  <c r="G58" i="2"/>
  <c r="I47" i="3"/>
  <c r="G20" i="2"/>
  <c r="I9" i="3"/>
  <c r="G40" i="2"/>
  <c r="I29" i="3"/>
  <c r="G44" i="2"/>
  <c r="I33" i="3"/>
  <c r="G50" i="2"/>
  <c r="I39" i="3"/>
  <c r="G54" i="2"/>
  <c r="I43" i="3"/>
  <c r="G28" i="2"/>
  <c r="I17" i="3"/>
  <c r="G17" i="2"/>
  <c r="I6" i="3"/>
  <c r="G26" i="2"/>
  <c r="I15" i="3"/>
  <c r="G39" i="2"/>
  <c r="I28" i="3"/>
  <c r="G24" i="2"/>
  <c r="I13" i="3"/>
  <c r="G37" i="2"/>
  <c r="I26" i="3"/>
  <c r="G52" i="2"/>
  <c r="I41" i="3"/>
  <c r="G16" i="2"/>
  <c r="I5" i="3"/>
  <c r="G41" i="2"/>
  <c r="I30" i="3"/>
  <c r="G48" i="2"/>
  <c r="I37" i="3"/>
  <c r="G53" i="2"/>
  <c r="I42" i="3"/>
  <c r="G56" i="2"/>
  <c r="I45" i="3"/>
  <c r="J5" i="3"/>
  <c r="J13" i="3"/>
  <c r="AC54" i="2"/>
  <c r="AV54" i="2" s="1"/>
  <c r="J43" i="3"/>
  <c r="D22" i="2"/>
  <c r="H11" i="3"/>
  <c r="D26" i="2"/>
  <c r="H15" i="3"/>
  <c r="D39" i="2"/>
  <c r="H28" i="3"/>
  <c r="D50" i="2"/>
  <c r="H39" i="3"/>
  <c r="D24" i="2"/>
  <c r="H13" i="3"/>
  <c r="D28" i="2"/>
  <c r="H17" i="3"/>
  <c r="D54" i="2"/>
  <c r="H43" i="3"/>
  <c r="D20" i="2"/>
  <c r="H9" i="3"/>
  <c r="D41" i="2"/>
  <c r="H30" i="3"/>
  <c r="D48" i="2"/>
  <c r="H37" i="3"/>
  <c r="G62" i="1"/>
  <c r="F62" i="1"/>
  <c r="AV24" i="2" l="1"/>
  <c r="AV16" i="2"/>
  <c r="AV71" i="2" s="1"/>
  <c r="AC71" i="2"/>
</calcChain>
</file>

<file path=xl/comments1.xml><?xml version="1.0" encoding="utf-8"?>
<comments xmlns="http://schemas.openxmlformats.org/spreadsheetml/2006/main">
  <authors>
    <author>TROADEC Aline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2 responses received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Second response (identical) received on 14/12/2018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6 corrected in 8 - 
from map tool (all published in Feb 19) no more plans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2 corrected to 0 (from the map tool, all implemented in Feb 19)</t>
        </r>
      </text>
    </comment>
    <comment ref="Z19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Yes, but will finish in 2030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plus 1 AR planned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2 responses received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2 responses received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Plans for 2019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2 responses received
</t>
        </r>
      </text>
    </comment>
    <comment ref="U41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QNH mandatory to use since 2012?</t>
        </r>
      </text>
    </comment>
    <comment ref="Z41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from date of QNH use until 2022
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2 responses received
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+8 planned
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10 + 11 IAP charts (26 + 14 minima)
Civil + Military procedures
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not an indication of nb IAP charts, but of minima… assumed to be the maximum value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no nb given, but note that new AIP charts will use new naming</t>
        </r>
      </text>
    </comment>
    <comment ref="U53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RNP APCH projects are "pending"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"ideal if such a change could be made on a single AIRAC cycle, but an alternative might be to undertake the change for Southeast England airports (15) and then the remainder, in two separate AIRAC cycles."
</t>
        </r>
      </text>
    </comment>
    <comment ref="X54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transition already done in Ireland</t>
        </r>
      </text>
    </comment>
  </commentList>
</comments>
</file>

<file path=xl/comments2.xml><?xml version="1.0" encoding="utf-8"?>
<comments xmlns="http://schemas.openxmlformats.org/spreadsheetml/2006/main">
  <authors>
    <author>TROADEC Aline</author>
  </authors>
  <commentList>
    <comment ref="H28" authorId="0">
      <text>
        <r>
          <rPr>
            <b/>
            <sz val="9"/>
            <color indexed="81"/>
            <rFont val="Tahoma"/>
            <family val="2"/>
          </rPr>
          <t>TROADEC Aline:</t>
        </r>
        <r>
          <rPr>
            <sz val="9"/>
            <color indexed="81"/>
            <rFont val="Tahoma"/>
            <family val="2"/>
          </rPr>
          <t xml:space="preserve">
277 runway ends covered but 717 charts in total to update
</t>
        </r>
      </text>
    </comment>
  </commentList>
</comments>
</file>

<file path=xl/sharedStrings.xml><?xml version="1.0" encoding="utf-8"?>
<sst xmlns="http://schemas.openxmlformats.org/spreadsheetml/2006/main" count="693" uniqueCount="280">
  <si>
    <t>​Greece</t>
  </si>
  <si>
    <t>​Republic of Moldova</t>
  </si>
  <si>
    <t>​Andorra</t>
  </si>
  <si>
    <t>​Russian Federation</t>
  </si>
  <si>
    <t>​Ireland</t>
  </si>
  <si>
    <t>​San Marino</t>
  </si>
  <si>
    <t>​Austria</t>
  </si>
  <si>
    <t>​Israel</t>
  </si>
  <si>
    <t>​Serbia</t>
  </si>
  <si>
    <t>​Azerbaijan</t>
  </si>
  <si>
    <t>​Italy</t>
  </si>
  <si>
    <t>​Slovakia</t>
  </si>
  <si>
    <t>​Belarus</t>
  </si>
  <si>
    <t>​Kazakhstan</t>
  </si>
  <si>
    <t>Slovenia</t>
  </si>
  <si>
    <t>​Kyrgyzstan</t>
  </si>
  <si>
    <t>Spain</t>
  </si>
  <si>
    <t>​Bosnia and Herzegovina</t>
  </si>
  <si>
    <t>​Latvia</t>
  </si>
  <si>
    <t>​Sweden</t>
  </si>
  <si>
    <t>​Lithuania</t>
  </si>
  <si>
    <t>​​Switzerland</t>
  </si>
  <si>
    <t>​Croatia</t>
  </si>
  <si>
    <t>​Luxembourg</t>
  </si>
  <si>
    <t>​Cyprus</t>
  </si>
  <si>
    <t>​Malta</t>
  </si>
  <si>
    <t>​Monaco</t>
  </si>
  <si>
    <t>​Denmark</t>
  </si>
  <si>
    <t>​Montenegro</t>
  </si>
  <si>
    <t>​Estonia</t>
  </si>
  <si>
    <t>​Morocco</t>
  </si>
  <si>
    <t>​​​Turkey</t>
  </si>
  <si>
    <t>​Finland</t>
  </si>
  <si>
    <t>​Netherlands</t>
  </si>
  <si>
    <t>​France</t>
  </si>
  <si>
    <t>​Norway</t>
  </si>
  <si>
    <t>​Ukraine</t>
  </si>
  <si>
    <t>​Poland</t>
  </si>
  <si>
    <t>​United Kingdom</t>
  </si>
  <si>
    <t>​Germany</t>
  </si>
  <si>
    <t>​Portugal</t>
  </si>
  <si>
    <t>RNP APCH &amp;
RNP AR (today)</t>
  </si>
  <si>
    <t>RNP APCH &amp;
RNP AR (plan)</t>
  </si>
  <si>
    <t>when could beginning?</t>
  </si>
  <si>
    <t>Q3-Q4 2019</t>
  </si>
  <si>
    <t>nb of AIRAC cycle?</t>
  </si>
  <si>
    <t>Who with?</t>
  </si>
  <si>
    <t>Czech / Slovak rep</t>
  </si>
  <si>
    <t>Concerns</t>
  </si>
  <si>
    <t>comment: AIC publication and ATC training</t>
  </si>
  <si>
    <t>Agree request early slot?</t>
  </si>
  <si>
    <t>Yes</t>
  </si>
  <si>
    <t>Q2 2019</t>
  </si>
  <si>
    <t>from 28/03/19</t>
  </si>
  <si>
    <t>By ourselves</t>
  </si>
  <si>
    <t>/</t>
  </si>
  <si>
    <t>Q3 2019</t>
  </si>
  <si>
    <t>Q2 2020</t>
  </si>
  <si>
    <t>​Czech Republic</t>
  </si>
  <si>
    <t>Q4 2019</t>
  </si>
  <si>
    <t>Slovakia, Austria</t>
  </si>
  <si>
    <t>AIRAC 06/19 (23rd of May 2019)
11 AIRAC cycles + 3 reserved</t>
  </si>
  <si>
    <t>BUT need to know if others are transitionning</t>
  </si>
  <si>
    <t>AIRAC 06/19 to AIRAC 06/20
Detailed plan: max 80 per cycle</t>
  </si>
  <si>
    <t>Dec 2014 - 2030</t>
  </si>
  <si>
    <t>​Germany MIL</t>
  </si>
  <si>
    <t>asap</t>
  </si>
  <si>
    <t>by Q4 2020</t>
  </si>
  <si>
    <t>Q4 2022</t>
  </si>
  <si>
    <t>?</t>
  </si>
  <si>
    <t>completed 24 May 2018</t>
  </si>
  <si>
    <t>immediately</t>
  </si>
  <si>
    <t>Montenegro</t>
  </si>
  <si>
    <t>New IAP with new name from 2020</t>
  </si>
  <si>
    <t>since Feb 2015</t>
  </si>
  <si>
    <t>!</t>
  </si>
  <si>
    <t>4 planned</t>
  </si>
  <si>
    <t>RNP APCH &amp;
RNP AR 
(with new n)</t>
  </si>
  <si>
    <t>Q2 to Q4 2019</t>
  </si>
  <si>
    <t>new IAP with new name from mi-2019 is possible</t>
  </si>
  <si>
    <t>Q3 2020</t>
  </si>
  <si>
    <t>Ireland?</t>
  </si>
  <si>
    <t>1 cycle if early - 3 to 4 cycles if late!</t>
  </si>
  <si>
    <t>from 18 JUL 19</t>
  </si>
  <si>
    <t>new IAP with new name from 18 JUL 2019</t>
  </si>
  <si>
    <t>2 years</t>
  </si>
  <si>
    <t>No</t>
  </si>
  <si>
    <t>Q1 2020</t>
  </si>
  <si>
    <t>comment: inform with AIC publication</t>
  </si>
  <si>
    <t>from Q3 2019</t>
  </si>
  <si>
    <t>new IAP with new name from Q4 2019</t>
  </si>
  <si>
    <t>Same time as transition to a new AIP</t>
  </si>
  <si>
    <t>Completed</t>
  </si>
  <si>
    <t>6 months notice; MAR or OCT slot (coord with MIL)</t>
  </si>
  <si>
    <t>Country</t>
  </si>
  <si>
    <t>Apr-Nov 19</t>
  </si>
  <si>
    <t>Response date</t>
  </si>
  <si>
    <t>1 airport only</t>
  </si>
  <si>
    <t>18 RWYE</t>
  </si>
  <si>
    <t>plans by end 2019</t>
  </si>
  <si>
    <t>14 RWYE (13 std, 1 AR)</t>
  </si>
  <si>
    <t>6 RWYE (1 std)</t>
  </si>
  <si>
    <t>11 RWYE (2 std)</t>
  </si>
  <si>
    <t>26 RWYE</t>
  </si>
  <si>
    <t>10 RWYE (10 std)</t>
  </si>
  <si>
    <t>5 RWYE</t>
  </si>
  <si>
    <t>5 RWYE (4 std)</t>
  </si>
  <si>
    <r>
      <t>plans by end 2019</t>
    </r>
    <r>
      <rPr>
        <sz val="11"/>
        <color rgb="FFFF0000"/>
        <rFont val="Calibri"/>
        <family val="2"/>
        <scheme val="minor"/>
      </rPr>
      <t xml:space="preserve"> !!!</t>
    </r>
  </si>
  <si>
    <t>18 RWYE (10 std, 1 AR)</t>
  </si>
  <si>
    <t>new IAP with new name from 2019</t>
  </si>
  <si>
    <t>17 RWYE  (13 std)</t>
  </si>
  <si>
    <t>36 RWYE (22 std)</t>
  </si>
  <si>
    <t>8 RWYE (8 std)</t>
  </si>
  <si>
    <t>51 RWYE (51 std)</t>
  </si>
  <si>
    <t>4 RWYE (4 std)</t>
  </si>
  <si>
    <t>226 RWYE (199 std)</t>
  </si>
  <si>
    <t>7 RWYE</t>
  </si>
  <si>
    <t>137 RWYE civil (105 std)</t>
  </si>
  <si>
    <t>49 RWYE (6 std)</t>
  </si>
  <si>
    <t>18 RWYE (14 std)</t>
  </si>
  <si>
    <r>
      <t>no plan in 2019, plans in 2020</t>
    </r>
    <r>
      <rPr>
        <sz val="11"/>
        <color rgb="FFFF0000"/>
        <rFont val="Calibri"/>
        <family val="2"/>
        <scheme val="minor"/>
      </rPr>
      <t xml:space="preserve"> (!! Project ongoing)</t>
    </r>
  </si>
  <si>
    <t>24 RWYE (20 std)</t>
  </si>
  <si>
    <t>80 RWYE (36 std)</t>
  </si>
  <si>
    <t xml:space="preserve">4 RWYE </t>
  </si>
  <si>
    <t>8 RWYE (6 std)</t>
  </si>
  <si>
    <t>2 RWYE</t>
  </si>
  <si>
    <t>4 RWYE (1 std)</t>
  </si>
  <si>
    <t>26 RWYE (7 std)</t>
  </si>
  <si>
    <t>104 RWYE (88 std)</t>
  </si>
  <si>
    <t>36 RWYE (31 std)</t>
  </si>
  <si>
    <t>28 RWYE (7 std)</t>
  </si>
  <si>
    <t>31 RWYE (2 std)</t>
  </si>
  <si>
    <t>6 RWYE (4 std)</t>
  </si>
  <si>
    <t>11 RWYE (8 std)</t>
  </si>
  <si>
    <t>4 RWYE (1 std, 2 impos)</t>
  </si>
  <si>
    <t>103 RWYE (10 std)</t>
  </si>
  <si>
    <t xml:space="preserve">97 RWYE </t>
  </si>
  <si>
    <t xml:space="preserve">22 RWYE (11 std) </t>
  </si>
  <si>
    <t>3 RWYE (1 impos)</t>
  </si>
  <si>
    <t>107 RWYE (32 std)</t>
  </si>
  <si>
    <t xml:space="preserve">34 RWYE </t>
  </si>
  <si>
    <t>160 RWYE (63 std)</t>
  </si>
  <si>
    <t>new IAP with new name</t>
  </si>
  <si>
    <t>new IAP with new name from 23 May 2019</t>
  </si>
  <si>
    <t>H</t>
  </si>
  <si>
    <t>suggest use from start</t>
  </si>
  <si>
    <t>DONE</t>
  </si>
  <si>
    <t>several proc + plans</t>
  </si>
  <si>
    <t>few procedures, many plans</t>
  </si>
  <si>
    <t>nearly completed + plans</t>
  </si>
  <si>
    <t>few procedures + plan</t>
  </si>
  <si>
    <t>completed</t>
  </si>
  <si>
    <t>several proc + many plans</t>
  </si>
  <si>
    <t>STARTED</t>
  </si>
  <si>
    <t>few procedures, no plan</t>
  </si>
  <si>
    <t>nearly completed, no plan</t>
  </si>
  <si>
    <t>not started yet, plans!</t>
  </si>
  <si>
    <t>not started yet, no plan</t>
  </si>
  <si>
    <t>few procedures, plan!</t>
  </si>
  <si>
    <t>few proc + plans!</t>
  </si>
  <si>
    <r>
      <t>100% planned by end 2019</t>
    </r>
    <r>
      <rPr>
        <sz val="11"/>
        <color rgb="FFFF0000"/>
        <rFont val="Calibri"/>
        <family val="2"/>
        <scheme val="minor"/>
      </rPr>
      <t xml:space="preserve"> !!! SPICE  2020 ??</t>
    </r>
  </si>
  <si>
    <t>Today</t>
  </si>
  <si>
    <t>When to start the transition?</t>
  </si>
  <si>
    <t>Nb of Airac cycles</t>
  </si>
  <si>
    <t>2019 (plans)</t>
  </si>
  <si>
    <t>2014 - 2030</t>
  </si>
  <si>
    <t>MAR or OCT 20xx</t>
  </si>
  <si>
    <t>Yes*</t>
  </si>
  <si>
    <t>2020 (plans)</t>
  </si>
  <si>
    <t>but plans!</t>
  </si>
  <si>
    <t>Legend:</t>
  </si>
  <si>
    <t>Nb charts to change</t>
  </si>
  <si>
    <t>Will be completed Q4 2019</t>
  </si>
  <si>
    <t>Warning
or pub plans</t>
  </si>
  <si>
    <t>Need to transition. Period when transition can take place (according the response to the questionnaire)</t>
  </si>
  <si>
    <t>Need to transition. No response to the questionnaire. Publication plans known (map tool). Period when transition should take place.</t>
  </si>
  <si>
    <t>Need to transition. No response to the questionnaire. No publication plans known (map tool)</t>
  </si>
  <si>
    <t>No need to transition. No publiction plan known (Includes countries who didn't answer and for which the situation is unknown)</t>
  </si>
  <si>
    <t>Q4 2019 (plans)</t>
  </si>
  <si>
    <t>need GNSS implementation first</t>
  </si>
  <si>
    <t>Answer</t>
  </si>
  <si>
    <t>Need to transition?</t>
  </si>
  <si>
    <t>Flexible as to when to start?</t>
  </si>
  <si>
    <t>Id</t>
  </si>
  <si>
    <t>Yes, but…</t>
  </si>
  <si>
    <t>no answer to the question</t>
  </si>
  <si>
    <t>End 2021</t>
  </si>
  <si>
    <t>not defined yet</t>
  </si>
  <si>
    <t>No, done</t>
  </si>
  <si>
    <t>No, no chart yet</t>
  </si>
  <si>
    <t>No, no airport</t>
  </si>
  <si>
    <t>23 MAY 19 (plan)</t>
  </si>
  <si>
    <t>… name unspecified</t>
  </si>
  <si>
    <t>… new naming</t>
  </si>
  <si>
    <t>end 2021 (plans)</t>
  </si>
  <si>
    <t>end 2022</t>
  </si>
  <si>
    <t>Q3 2020 (tbc)</t>
  </si>
  <si>
    <t>No chart published yet
 but plans with …</t>
  </si>
  <si>
    <t>not later than 2020 plans?</t>
  </si>
  <si>
    <t>MAR 2019 to JUL 2019</t>
  </si>
  <si>
    <t>Q4 2018 -  Q4 2019</t>
  </si>
  <si>
    <t>JUL 2019 to JUL 2021</t>
  </si>
  <si>
    <t>APR 2019 to NOV 2019</t>
  </si>
  <si>
    <t>2019 - 2022</t>
  </si>
  <si>
    <t>Nb of charts / cycle</t>
  </si>
  <si>
    <t>Need to transition. Period when transition must take place (according the response to the questionnaire)</t>
  </si>
  <si>
    <t>RNAV to RNP Chart Identification Change</t>
  </si>
  <si>
    <t>Constraints</t>
  </si>
  <si>
    <t xml:space="preserve">Regional Transition Plan </t>
  </si>
  <si>
    <t xml:space="preserve"> # of charts changed </t>
  </si>
  <si>
    <t>Capacity Chart Service Provider</t>
  </si>
  <si>
    <t>Region:</t>
  </si>
  <si>
    <t>To be used in conjunction with Circular 353 only</t>
  </si>
  <si>
    <t>Capacity Chart Service Provider adjusted</t>
  </si>
  <si>
    <t xml:space="preserve">Required AIRAC Cycle: </t>
  </si>
  <si>
    <t>Use the following data to develop a proposed regional slot for transition. Actual slot will be coordinated and allocated by the ICAO PBN Programme Office</t>
  </si>
  <si>
    <t xml:space="preserve">Required AIRAC Cycle adjusted: </t>
  </si>
  <si>
    <t>Regional Transition Plan no later than</t>
  </si>
  <si>
    <t>AIRAC cycle dates:</t>
  </si>
  <si>
    <t>https://www.nm.eurocontrol.int/RAD/common/airac_dates.html</t>
  </si>
  <si>
    <t>Figures below are filled automatically - do not change</t>
  </si>
  <si>
    <t>Enter values here:</t>
  </si>
  <si>
    <t>Start Date</t>
  </si>
  <si>
    <t>Sequence based on ready date</t>
  </si>
  <si>
    <t>No. of Charts</t>
  </si>
  <si>
    <t>Allocated AIRAC Cycle</t>
  </si>
  <si>
    <t>Earliest Proposed Start Date</t>
  </si>
  <si>
    <t>Latest Proposed Start Date</t>
  </si>
  <si>
    <t>Jul 18</t>
  </si>
  <si>
    <t>Aug 15</t>
  </si>
  <si>
    <t>Sep 12</t>
  </si>
  <si>
    <t>Oct 10</t>
  </si>
  <si>
    <t>Nov 07</t>
  </si>
  <si>
    <t>Dec 05</t>
  </si>
  <si>
    <t>Jan 02</t>
  </si>
  <si>
    <t>Jan 30</t>
  </si>
  <si>
    <t>Feb 27</t>
  </si>
  <si>
    <t>Mar 26</t>
  </si>
  <si>
    <t>Apr 23</t>
  </si>
  <si>
    <t>May 21</t>
  </si>
  <si>
    <t>Jun 18</t>
  </si>
  <si>
    <t>Jul 16</t>
  </si>
  <si>
    <t>Aug 13</t>
  </si>
  <si>
    <t>Sep 10</t>
  </si>
  <si>
    <t>Oct 08</t>
  </si>
  <si>
    <t>Nov 05</t>
  </si>
  <si>
    <t>Sum</t>
  </si>
  <si>
    <t>State's comment</t>
  </si>
  <si>
    <t>EUR</t>
  </si>
  <si>
    <t>Feb 28</t>
  </si>
  <si>
    <t>Mar 28</t>
  </si>
  <si>
    <t>25 Apr</t>
  </si>
  <si>
    <t>May 23</t>
  </si>
  <si>
    <t>Jun 20</t>
  </si>
  <si>
    <t>Dec 03</t>
  </si>
  <si>
    <t>Dec 31</t>
  </si>
  <si>
    <t>2023-2030</t>
  </si>
  <si>
    <t>Start date</t>
  </si>
  <si>
    <t>Nb of AIRAC needed</t>
  </si>
  <si>
    <t>No need to transition. Period when 1st charts will be published (chart name not specified)</t>
  </si>
  <si>
    <t>No need to transition. Period when 1st charts will be published (new chart naming will be applied)</t>
  </si>
  <si>
    <t>Required nb of Airac Cycles</t>
  </si>
  <si>
    <t>Albania(*)</t>
  </si>
  <si>
    <t>​Algeria(*)</t>
  </si>
  <si>
    <t>​Armenia(*)</t>
  </si>
  <si>
    <t>​Georgia(*)</t>
  </si>
  <si>
    <t>​Iceland(*)</t>
  </si>
  <si>
    <t>​Romania(*)</t>
  </si>
  <si>
    <t>​Tajikistan(*)</t>
  </si>
  <si>
    <t>North Macedonia(*)</t>
  </si>
  <si>
    <t>Tunisia(*)</t>
  </si>
  <si>
    <t>​Turkmenistan(*)</t>
  </si>
  <si>
    <t>​Uzbekistan(*)</t>
  </si>
  <si>
    <t>Bulgaria(*)</t>
  </si>
  <si>
    <t>Q1 2020 (plans)</t>
  </si>
  <si>
    <t>SEPT 2019</t>
  </si>
  <si>
    <t>​Belgium</t>
  </si>
  <si>
    <t>SEPT 2019 to DEC 2019</t>
  </si>
  <si>
    <t>​Hungary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</si>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</sst>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6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/>
    <xf numFmtId="14" fontId="0" fillId="2" borderId="0" xfId="0" applyNumberFormat="1" applyFill="1" applyAlignment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3" borderId="0" xfId="0" applyFill="1"/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15" fontId="0" fillId="2" borderId="0" xfId="0" applyNumberFormat="1" applyFill="1" applyAlignment="1">
      <alignment horizontal="center"/>
    </xf>
    <xf numFmtId="14" fontId="0" fillId="0" borderId="0" xfId="0" applyNumberFormat="1" applyFill="1" applyAlignment="1"/>
    <xf numFmtId="0" fontId="0" fillId="0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5" borderId="0" xfId="0" applyFill="1"/>
    <xf numFmtId="0" fontId="1" fillId="0" borderId="0" xfId="0" applyFont="1"/>
    <xf numFmtId="0" fontId="0" fillId="0" borderId="0" xfId="0" applyFill="1" applyAlignment="1">
      <alignment wrapText="1"/>
    </xf>
    <xf numFmtId="0" fontId="0" fillId="6" borderId="0" xfId="0" applyFill="1"/>
    <xf numFmtId="0" fontId="0" fillId="8" borderId="0" xfId="0" applyFill="1" applyAlignment="1"/>
    <xf numFmtId="0" fontId="0" fillId="8" borderId="0" xfId="0" applyFill="1"/>
    <xf numFmtId="0" fontId="0" fillId="9" borderId="0" xfId="0" applyFill="1" applyAlignment="1"/>
    <xf numFmtId="0" fontId="0" fillId="9" borderId="0" xfId="0" applyFill="1"/>
    <xf numFmtId="0" fontId="1" fillId="0" borderId="0" xfId="0" applyFont="1" applyAlignment="1">
      <alignment wrapText="1"/>
    </xf>
    <xf numFmtId="0" fontId="1" fillId="0" borderId="0" xfId="0" applyFont="1" applyFill="1"/>
    <xf numFmtId="0" fontId="0" fillId="7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2" borderId="0" xfId="0" applyFont="1" applyFill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Fill="1" applyAlignment="1"/>
    <xf numFmtId="0" fontId="7" fillId="3" borderId="0" xfId="0" applyFont="1" applyFill="1"/>
    <xf numFmtId="0" fontId="7" fillId="6" borderId="0" xfId="0" applyFont="1" applyFill="1"/>
    <xf numFmtId="0" fontId="7" fillId="0" borderId="0" xfId="0" applyFont="1" applyFill="1"/>
    <xf numFmtId="0" fontId="5" fillId="0" borderId="0" xfId="0" applyFont="1" applyFill="1" applyAlignme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0" fontId="6" fillId="8" borderId="0" xfId="0" applyFont="1" applyFill="1"/>
    <xf numFmtId="0" fontId="2" fillId="0" borderId="0" xfId="0" applyFont="1" applyAlignment="1">
      <alignment horizontal="center"/>
    </xf>
    <xf numFmtId="0" fontId="1" fillId="10" borderId="0" xfId="0" applyFont="1" applyFill="1"/>
    <xf numFmtId="0" fontId="0" fillId="10" borderId="0" xfId="0" applyFill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5" fillId="0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13" borderId="0" xfId="0" applyFill="1"/>
    <xf numFmtId="49" fontId="1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49" fontId="2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49" fontId="0" fillId="7" borderId="0" xfId="0" applyNumberFormat="1" applyFont="1" applyFill="1" applyAlignment="1">
      <alignment horizontal="center"/>
    </xf>
    <xf numFmtId="0" fontId="11" fillId="0" borderId="0" xfId="0" applyFont="1"/>
    <xf numFmtId="0" fontId="11" fillId="7" borderId="0" xfId="0" applyFont="1" applyFill="1"/>
    <xf numFmtId="0" fontId="11" fillId="14" borderId="0" xfId="0" applyFont="1" applyFill="1"/>
    <xf numFmtId="0" fontId="2" fillId="7" borderId="0" xfId="0" applyFont="1" applyFill="1" applyAlignment="1">
      <alignment horizontal="center" wrapText="1"/>
    </xf>
    <xf numFmtId="0" fontId="12" fillId="0" borderId="0" xfId="0" applyFont="1"/>
    <xf numFmtId="0" fontId="11" fillId="0" borderId="0" xfId="0" applyFont="1" applyFill="1"/>
    <xf numFmtId="0" fontId="11" fillId="11" borderId="0" xfId="0" applyFont="1" applyFill="1"/>
    <xf numFmtId="0" fontId="0" fillId="11" borderId="0" xfId="0" applyFill="1"/>
    <xf numFmtId="0" fontId="11" fillId="12" borderId="0" xfId="0" applyFont="1" applyFill="1"/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11" borderId="1" xfId="0" applyFont="1" applyFill="1" applyBorder="1"/>
    <xf numFmtId="0" fontId="11" fillId="11" borderId="2" xfId="0" applyFont="1" applyFill="1" applyBorder="1"/>
    <xf numFmtId="0" fontId="11" fillId="11" borderId="3" xfId="0" applyFont="1" applyFill="1" applyBorder="1"/>
    <xf numFmtId="0" fontId="11" fillId="11" borderId="4" xfId="0" applyFont="1" applyFill="1" applyBorder="1"/>
    <xf numFmtId="0" fontId="11" fillId="12" borderId="1" xfId="0" applyFont="1" applyFill="1" applyBorder="1"/>
    <xf numFmtId="0" fontId="11" fillId="11" borderId="5" xfId="0" applyFont="1" applyFill="1" applyBorder="1"/>
    <xf numFmtId="0" fontId="13" fillId="0" borderId="0" xfId="0" applyFont="1"/>
    <xf numFmtId="0" fontId="11" fillId="15" borderId="0" xfId="0" applyFont="1" applyFill="1"/>
    <xf numFmtId="0" fontId="11" fillId="15" borderId="1" xfId="0" applyFont="1" applyFill="1" applyBorder="1"/>
    <xf numFmtId="0" fontId="0" fillId="16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7" fillId="11" borderId="0" xfId="0" applyFont="1" applyFill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1" fillId="17" borderId="2" xfId="0" applyFont="1" applyFill="1" applyBorder="1"/>
    <xf numFmtId="0" fontId="11" fillId="17" borderId="4" xfId="0" applyFont="1" applyFill="1" applyBorder="1"/>
    <xf numFmtId="0" fontId="11" fillId="17" borderId="0" xfId="0" applyFont="1" applyFill="1"/>
    <xf numFmtId="0" fontId="11" fillId="17" borderId="3" xfId="0" applyFont="1" applyFill="1" applyBorder="1"/>
    <xf numFmtId="0" fontId="11" fillId="17" borderId="1" xfId="0" applyFont="1" applyFill="1" applyBorder="1"/>
    <xf numFmtId="0" fontId="0" fillId="17" borderId="3" xfId="0" applyFill="1" applyBorder="1"/>
    <xf numFmtId="0" fontId="0" fillId="17" borderId="4" xfId="0" applyFill="1" applyBorder="1"/>
    <xf numFmtId="0" fontId="14" fillId="18" borderId="10" xfId="0" applyFont="1" applyFill="1" applyBorder="1"/>
    <xf numFmtId="0" fontId="0" fillId="18" borderId="11" xfId="0" applyFill="1" applyBorder="1"/>
    <xf numFmtId="0" fontId="2" fillId="18" borderId="12" xfId="0" applyFont="1" applyFill="1" applyBorder="1"/>
    <xf numFmtId="0" fontId="0" fillId="18" borderId="13" xfId="0" applyFill="1" applyBorder="1"/>
    <xf numFmtId="0" fontId="15" fillId="18" borderId="14" xfId="0" applyFont="1" applyFill="1" applyBorder="1"/>
    <xf numFmtId="0" fontId="15" fillId="18" borderId="15" xfId="0" applyFont="1" applyFill="1" applyBorder="1"/>
    <xf numFmtId="0" fontId="16" fillId="0" borderId="0" xfId="0" applyFont="1"/>
    <xf numFmtId="0" fontId="15" fillId="0" borderId="0" xfId="0" applyFont="1" applyFill="1" applyBorder="1"/>
    <xf numFmtId="0" fontId="17" fillId="0" borderId="0" xfId="0" applyFont="1"/>
    <xf numFmtId="0" fontId="18" fillId="0" borderId="16" xfId="0" applyFont="1" applyBorder="1"/>
    <xf numFmtId="0" fontId="19" fillId="0" borderId="17" xfId="0" applyFont="1" applyBorder="1"/>
    <xf numFmtId="0" fontId="18" fillId="0" borderId="17" xfId="0" applyFont="1" applyBorder="1"/>
    <xf numFmtId="0" fontId="19" fillId="0" borderId="18" xfId="0" applyFont="1" applyBorder="1"/>
    <xf numFmtId="0" fontId="18" fillId="0" borderId="19" xfId="0" applyFont="1" applyBorder="1"/>
    <xf numFmtId="0" fontId="2" fillId="19" borderId="16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0" xfId="0" applyFont="1" applyFill="1"/>
    <xf numFmtId="0" fontId="2" fillId="18" borderId="0" xfId="0" applyFont="1" applyFill="1"/>
    <xf numFmtId="164" fontId="1" fillId="19" borderId="0" xfId="0" applyNumberFormat="1" applyFont="1" applyFill="1" applyAlignment="1">
      <alignment horizontal="center"/>
    </xf>
    <xf numFmtId="164" fontId="17" fillId="0" borderId="0" xfId="0" applyNumberFormat="1" applyFont="1"/>
    <xf numFmtId="49" fontId="2" fillId="20" borderId="0" xfId="0" applyNumberFormat="1" applyFont="1" applyFill="1"/>
    <xf numFmtId="0" fontId="2" fillId="0" borderId="0" xfId="0" applyFont="1" applyAlignment="1">
      <alignment horizontal="left"/>
    </xf>
    <xf numFmtId="1" fontId="0" fillId="0" borderId="0" xfId="0" applyNumberFormat="1" applyFont="1"/>
    <xf numFmtId="17" fontId="0" fillId="0" borderId="0" xfId="0" applyNumberFormat="1"/>
    <xf numFmtId="0" fontId="0" fillId="19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 wrapText="1"/>
    </xf>
    <xf numFmtId="49" fontId="10" fillId="10" borderId="0" xfId="0" applyNumberFormat="1" applyFont="1" applyFill="1" applyAlignment="1">
      <alignment horizontal="center" wrapText="1"/>
    </xf>
    <xf numFmtId="49" fontId="5" fillId="10" borderId="0" xfId="0" applyNumberFormat="1" applyFont="1" applyFill="1" applyAlignment="1">
      <alignment horizontal="center"/>
    </xf>
    <xf numFmtId="14" fontId="1" fillId="10" borderId="0" xfId="0" applyNumberFormat="1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164" fontId="5" fillId="10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wrapText="1"/>
    </xf>
    <xf numFmtId="0" fontId="0" fillId="3" borderId="0" xfId="0" applyNumberFormat="1" applyFont="1" applyFill="1"/>
    <xf numFmtId="0" fontId="0" fillId="18" borderId="0" xfId="0" applyFill="1" applyBorder="1"/>
    <xf numFmtId="0" fontId="0" fillId="0" borderId="0" xfId="0" applyBorder="1"/>
    <xf numFmtId="0" fontId="2" fillId="7" borderId="0" xfId="0" applyFont="1" applyFill="1" applyAlignment="1">
      <alignment horizontal="right"/>
    </xf>
    <xf numFmtId="1" fontId="0" fillId="0" borderId="0" xfId="0" applyNumberFormat="1" applyBorder="1"/>
    <xf numFmtId="14" fontId="0" fillId="0" borderId="0" xfId="0" applyNumberFormat="1" applyAlignment="1">
      <alignment vertical="center" wrapText="1"/>
    </xf>
    <xf numFmtId="0" fontId="11" fillId="11" borderId="0" xfId="0" applyFont="1" applyFill="1" applyBorder="1"/>
    <xf numFmtId="0" fontId="11" fillId="16" borderId="0" xfId="0" applyFont="1" applyFill="1"/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0" fillId="0" borderId="0" xfId="0" applyFont="1"/>
    <xf numFmtId="0" fontId="11" fillId="17" borderId="20" xfId="0" applyFont="1" applyFill="1" applyBorder="1"/>
    <xf numFmtId="0" fontId="0" fillId="17" borderId="2" xfId="0" applyFill="1" applyBorder="1"/>
    <xf numFmtId="0" fontId="0" fillId="17" borderId="1" xfId="0" applyFill="1" applyBorder="1"/>
    <xf numFmtId="0" fontId="11" fillId="11" borderId="21" xfId="0" applyFont="1" applyFill="1" applyBorder="1"/>
    <xf numFmtId="0" fontId="0" fillId="17" borderId="4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48576"/>
  <sheetViews>
    <sheetView zoomScale="70" zoomScaleNormal="70" workbookViewId="0">
      <selection activeCell="O35" sqref="O35"/>
    </sheetView>
  </sheetViews>
  <sheetFormatPr defaultRowHeight="14.4" x14ac:dyDescent="0.3"/>
  <cols>
    <col min="2" max="2" width="10.6640625" style="5" customWidth="1"/>
    <col min="3" max="3" width="22.44140625" bestFit="1" customWidth="1"/>
    <col min="4" max="4" width="21.6640625" bestFit="1" customWidth="1"/>
    <col min="5" max="5" width="13.33203125" customWidth="1"/>
    <col min="6" max="11" width="7.33203125" customWidth="1"/>
    <col min="12" max="12" width="26.5546875" style="42" customWidth="1"/>
    <col min="13" max="13" width="30" style="42" customWidth="1"/>
    <col min="14" max="14" width="29" style="69" customWidth="1"/>
    <col min="15" max="15" width="19.5546875" style="144" bestFit="1" customWidth="1"/>
    <col min="16" max="17" width="15.33203125" style="42" customWidth="1"/>
    <col min="18" max="18" width="14.44140625" style="42" customWidth="1"/>
    <col min="19" max="19" width="26.44140625" style="54" hidden="1" customWidth="1"/>
    <col min="20" max="20" width="23.5546875" style="54" hidden="1" customWidth="1"/>
    <col min="21" max="21" width="20.33203125" style="5" customWidth="1"/>
    <col min="22" max="22" width="11.33203125" customWidth="1"/>
    <col min="23" max="23" width="46.33203125" customWidth="1"/>
    <col min="24" max="24" width="19.5546875" customWidth="1"/>
    <col min="25" max="25" width="41.33203125" customWidth="1"/>
    <col min="26" max="26" width="14.44140625" customWidth="1"/>
    <col min="27" max="27" width="30.6640625" customWidth="1"/>
  </cols>
  <sheetData>
    <row r="1" spans="1:26" s="34" customFormat="1" ht="60.75" customHeight="1" x14ac:dyDescent="0.3">
      <c r="A1" s="34" t="s">
        <v>183</v>
      </c>
      <c r="B1" s="35" t="s">
        <v>180</v>
      </c>
      <c r="C1" s="34" t="s">
        <v>94</v>
      </c>
      <c r="E1" s="36" t="s">
        <v>96</v>
      </c>
      <c r="F1" s="165" t="s">
        <v>41</v>
      </c>
      <c r="G1" s="166"/>
      <c r="H1" s="165" t="s">
        <v>42</v>
      </c>
      <c r="I1" s="166"/>
      <c r="J1" s="165" t="s">
        <v>77</v>
      </c>
      <c r="K1" s="166"/>
      <c r="L1" s="62" t="s">
        <v>181</v>
      </c>
      <c r="M1" s="62" t="s">
        <v>197</v>
      </c>
      <c r="N1" s="68" t="s">
        <v>162</v>
      </c>
      <c r="O1" s="143" t="s">
        <v>257</v>
      </c>
      <c r="P1" s="62" t="s">
        <v>182</v>
      </c>
      <c r="Q1" s="62" t="s">
        <v>173</v>
      </c>
      <c r="R1" s="62" t="s">
        <v>163</v>
      </c>
      <c r="S1" s="53"/>
      <c r="T1" s="53"/>
      <c r="U1" s="37" t="s">
        <v>43</v>
      </c>
      <c r="V1" s="37" t="s">
        <v>45</v>
      </c>
      <c r="W1" s="37"/>
      <c r="X1" s="34" t="s">
        <v>46</v>
      </c>
      <c r="Y1" s="34" t="s">
        <v>48</v>
      </c>
      <c r="Z1" s="37" t="s">
        <v>50</v>
      </c>
    </row>
    <row r="2" spans="1:26" ht="15" x14ac:dyDescent="0.25">
      <c r="A2">
        <v>1</v>
      </c>
      <c r="C2" s="3" t="s">
        <v>262</v>
      </c>
      <c r="D2" s="41" t="s">
        <v>97</v>
      </c>
      <c r="E2" s="3"/>
      <c r="F2" s="40">
        <v>0</v>
      </c>
      <c r="G2" s="40">
        <v>0</v>
      </c>
      <c r="H2" s="40">
        <v>0</v>
      </c>
      <c r="I2" s="40">
        <v>0</v>
      </c>
      <c r="L2" s="42" t="s">
        <v>189</v>
      </c>
      <c r="M2" s="42" t="s">
        <v>55</v>
      </c>
      <c r="N2" s="42" t="s">
        <v>55</v>
      </c>
      <c r="O2" s="146"/>
      <c r="P2" s="42" t="s">
        <v>55</v>
      </c>
      <c r="Q2" s="42" t="s">
        <v>55</v>
      </c>
      <c r="R2" s="42" t="s">
        <v>55</v>
      </c>
      <c r="S2" s="54" t="s">
        <v>157</v>
      </c>
      <c r="T2" s="54" t="s">
        <v>145</v>
      </c>
    </row>
    <row r="3" spans="1:26" x14ac:dyDescent="0.3">
      <c r="A3">
        <v>2</v>
      </c>
      <c r="C3" s="3" t="s">
        <v>263</v>
      </c>
      <c r="D3" s="40" t="s">
        <v>69</v>
      </c>
      <c r="F3" s="83">
        <v>0</v>
      </c>
      <c r="G3" s="83">
        <v>0</v>
      </c>
      <c r="L3" s="42" t="s">
        <v>189</v>
      </c>
      <c r="M3" s="42" t="s">
        <v>55</v>
      </c>
      <c r="N3" s="42" t="s">
        <v>55</v>
      </c>
      <c r="O3" s="146"/>
      <c r="P3" s="42" t="s">
        <v>55</v>
      </c>
      <c r="R3" s="42" t="s">
        <v>55</v>
      </c>
      <c r="S3" s="54" t="s">
        <v>69</v>
      </c>
      <c r="U3" s="42" t="s">
        <v>69</v>
      </c>
      <c r="V3" s="42" t="s">
        <v>69</v>
      </c>
    </row>
    <row r="4" spans="1:26" x14ac:dyDescent="0.3">
      <c r="A4">
        <v>3</v>
      </c>
      <c r="C4" s="3" t="s">
        <v>264</v>
      </c>
      <c r="D4" s="41" t="s">
        <v>106</v>
      </c>
      <c r="E4" s="41"/>
      <c r="H4" s="40">
        <v>0</v>
      </c>
      <c r="I4" s="40">
        <v>0</v>
      </c>
      <c r="J4" s="40">
        <v>4</v>
      </c>
      <c r="K4" s="40">
        <v>0</v>
      </c>
      <c r="L4" s="42" t="s">
        <v>188</v>
      </c>
      <c r="M4" s="42" t="s">
        <v>55</v>
      </c>
      <c r="N4" s="42" t="s">
        <v>55</v>
      </c>
      <c r="O4" s="146"/>
      <c r="P4" s="42" t="s">
        <v>55</v>
      </c>
      <c r="R4" s="42" t="s">
        <v>55</v>
      </c>
      <c r="S4" s="54" t="s">
        <v>154</v>
      </c>
    </row>
    <row r="5" spans="1:26" x14ac:dyDescent="0.3">
      <c r="A5">
        <v>4</v>
      </c>
      <c r="B5" s="5">
        <v>1</v>
      </c>
      <c r="C5" s="29" t="s">
        <v>6</v>
      </c>
      <c r="D5" s="50" t="s">
        <v>100</v>
      </c>
      <c r="E5" s="4">
        <v>43440</v>
      </c>
      <c r="F5">
        <v>20</v>
      </c>
      <c r="G5">
        <v>6</v>
      </c>
      <c r="H5">
        <v>6</v>
      </c>
      <c r="I5">
        <v>1</v>
      </c>
      <c r="L5" s="42" t="s">
        <v>51</v>
      </c>
      <c r="M5" s="42" t="s">
        <v>55</v>
      </c>
      <c r="N5" s="69" t="s">
        <v>59</v>
      </c>
      <c r="O5" s="147">
        <v>43664</v>
      </c>
      <c r="P5" s="42" t="s">
        <v>51</v>
      </c>
      <c r="Q5" s="42" t="s">
        <v>169</v>
      </c>
      <c r="R5" s="42">
        <f>V5</f>
        <v>1</v>
      </c>
      <c r="S5" s="54" t="s">
        <v>149</v>
      </c>
      <c r="U5" s="5" t="s">
        <v>44</v>
      </c>
      <c r="V5">
        <v>1</v>
      </c>
      <c r="W5" t="s">
        <v>55</v>
      </c>
      <c r="X5" s="30" t="s">
        <v>47</v>
      </c>
      <c r="Y5" t="s">
        <v>49</v>
      </c>
      <c r="Z5" t="s">
        <v>51</v>
      </c>
    </row>
    <row r="6" spans="1:26" x14ac:dyDescent="0.3">
      <c r="A6">
        <v>5</v>
      </c>
      <c r="B6" s="5">
        <v>1</v>
      </c>
      <c r="C6" s="3" t="s">
        <v>9</v>
      </c>
      <c r="D6" s="41" t="s">
        <v>102</v>
      </c>
      <c r="E6" s="4">
        <v>43444</v>
      </c>
      <c r="F6">
        <v>2</v>
      </c>
      <c r="H6">
        <v>15</v>
      </c>
      <c r="L6" s="42" t="s">
        <v>51</v>
      </c>
      <c r="M6" s="42" t="s">
        <v>55</v>
      </c>
      <c r="N6" s="69" t="s">
        <v>199</v>
      </c>
      <c r="O6" s="147">
        <v>43552</v>
      </c>
      <c r="P6" s="42" t="s">
        <v>86</v>
      </c>
      <c r="R6" s="42">
        <f>V6</f>
        <v>4</v>
      </c>
      <c r="S6" s="54" t="s">
        <v>148</v>
      </c>
      <c r="T6" s="54" t="s">
        <v>144</v>
      </c>
      <c r="U6" s="5" t="s">
        <v>52</v>
      </c>
      <c r="V6">
        <v>4</v>
      </c>
      <c r="W6" s="24" t="s">
        <v>53</v>
      </c>
      <c r="X6" t="s">
        <v>54</v>
      </c>
      <c r="Y6" t="s">
        <v>55</v>
      </c>
      <c r="Z6" t="s">
        <v>51</v>
      </c>
    </row>
    <row r="7" spans="1:26" x14ac:dyDescent="0.3">
      <c r="A7">
        <v>6</v>
      </c>
      <c r="B7" s="5">
        <v>1</v>
      </c>
      <c r="C7" s="3" t="s">
        <v>12</v>
      </c>
      <c r="D7" s="40" t="s">
        <v>69</v>
      </c>
      <c r="E7" s="3"/>
      <c r="F7" s="83">
        <v>0</v>
      </c>
      <c r="G7" s="83"/>
      <c r="H7">
        <v>8</v>
      </c>
      <c r="L7" s="42" t="s">
        <v>189</v>
      </c>
      <c r="M7" s="42" t="s">
        <v>192</v>
      </c>
      <c r="N7" s="69" t="s">
        <v>274</v>
      </c>
      <c r="O7" s="146"/>
      <c r="P7" s="42" t="s">
        <v>55</v>
      </c>
      <c r="Q7" s="65">
        <f>SUM(H7:I7)</f>
        <v>8</v>
      </c>
      <c r="R7" s="42">
        <f>V7</f>
        <v>13</v>
      </c>
      <c r="S7" s="54" t="s">
        <v>69</v>
      </c>
      <c r="U7" s="5">
        <v>2020</v>
      </c>
      <c r="V7">
        <v>13</v>
      </c>
      <c r="X7" s="10" t="s">
        <v>54</v>
      </c>
      <c r="Y7" t="s">
        <v>179</v>
      </c>
      <c r="Z7" s="23" t="s">
        <v>86</v>
      </c>
    </row>
    <row r="8" spans="1:26" x14ac:dyDescent="0.3">
      <c r="A8">
        <v>7</v>
      </c>
      <c r="B8" s="5">
        <v>1</v>
      </c>
      <c r="C8" s="3" t="s">
        <v>276</v>
      </c>
      <c r="D8" s="41" t="s">
        <v>98</v>
      </c>
      <c r="E8" s="41"/>
      <c r="F8" s="40">
        <v>16</v>
      </c>
      <c r="G8" s="40">
        <v>0</v>
      </c>
      <c r="H8" s="40">
        <v>2</v>
      </c>
      <c r="I8" s="40">
        <v>0</v>
      </c>
      <c r="J8" s="40"/>
      <c r="K8" s="40"/>
      <c r="L8" s="42" t="s">
        <v>51</v>
      </c>
      <c r="M8" s="42" t="s">
        <v>55</v>
      </c>
      <c r="N8" s="69" t="s">
        <v>275</v>
      </c>
      <c r="O8" s="147">
        <v>43720</v>
      </c>
      <c r="P8" s="42" t="s">
        <v>86</v>
      </c>
      <c r="R8" s="42">
        <v>1</v>
      </c>
      <c r="S8" s="54" t="s">
        <v>149</v>
      </c>
      <c r="U8" s="42" t="s">
        <v>56</v>
      </c>
      <c r="V8" s="40"/>
      <c r="W8" s="40"/>
      <c r="X8" s="10" t="s">
        <v>54</v>
      </c>
      <c r="Z8" t="s">
        <v>51</v>
      </c>
    </row>
    <row r="9" spans="1:26" x14ac:dyDescent="0.3">
      <c r="A9">
        <v>8</v>
      </c>
      <c r="B9" s="5">
        <v>1</v>
      </c>
      <c r="C9" s="3" t="s">
        <v>17</v>
      </c>
      <c r="D9" s="41" t="s">
        <v>101</v>
      </c>
      <c r="E9" s="4">
        <v>43444</v>
      </c>
      <c r="F9">
        <v>1</v>
      </c>
      <c r="H9">
        <v>1</v>
      </c>
      <c r="L9" s="42" t="s">
        <v>51</v>
      </c>
      <c r="M9" s="42" t="s">
        <v>55</v>
      </c>
      <c r="N9" s="69" t="str">
        <f>U9</f>
        <v>Q3 2019</v>
      </c>
      <c r="O9" s="147">
        <v>43664</v>
      </c>
      <c r="P9" s="42" t="s">
        <v>51</v>
      </c>
      <c r="Q9" s="42" t="s">
        <v>169</v>
      </c>
      <c r="R9" s="42">
        <f>V9</f>
        <v>2</v>
      </c>
      <c r="S9" s="54" t="s">
        <v>150</v>
      </c>
      <c r="U9" s="5" t="s">
        <v>56</v>
      </c>
      <c r="V9">
        <v>2</v>
      </c>
      <c r="X9" t="s">
        <v>54</v>
      </c>
      <c r="Z9" t="s">
        <v>51</v>
      </c>
    </row>
    <row r="10" spans="1:26" ht="15" x14ac:dyDescent="0.25">
      <c r="A10">
        <v>9</v>
      </c>
      <c r="C10" s="3" t="s">
        <v>273</v>
      </c>
      <c r="D10" s="41" t="s">
        <v>104</v>
      </c>
      <c r="E10" s="3"/>
      <c r="F10" s="40">
        <v>10</v>
      </c>
      <c r="G10" s="40">
        <v>0</v>
      </c>
      <c r="H10" s="40">
        <v>0</v>
      </c>
      <c r="I10" s="40">
        <v>0</v>
      </c>
      <c r="L10" s="42" t="s">
        <v>51</v>
      </c>
      <c r="M10" s="42" t="s">
        <v>55</v>
      </c>
      <c r="N10" s="69" t="s">
        <v>69</v>
      </c>
      <c r="O10" s="147">
        <v>43552</v>
      </c>
      <c r="P10" s="42" t="s">
        <v>69</v>
      </c>
      <c r="R10" s="42" t="s">
        <v>69</v>
      </c>
      <c r="S10" s="54" t="s">
        <v>151</v>
      </c>
    </row>
    <row r="11" spans="1:26" x14ac:dyDescent="0.3">
      <c r="A11">
        <v>10</v>
      </c>
      <c r="B11" s="5">
        <v>1</v>
      </c>
      <c r="C11" s="3" t="s">
        <v>22</v>
      </c>
      <c r="D11" s="41" t="s">
        <v>108</v>
      </c>
      <c r="E11" s="4">
        <v>43454</v>
      </c>
      <c r="F11">
        <v>12</v>
      </c>
      <c r="G11">
        <v>1</v>
      </c>
      <c r="H11">
        <v>8</v>
      </c>
      <c r="I11">
        <v>1</v>
      </c>
      <c r="L11" s="42" t="s">
        <v>51</v>
      </c>
      <c r="M11" s="42" t="s">
        <v>55</v>
      </c>
      <c r="N11" s="69" t="str">
        <f>U11</f>
        <v>Q2 2020</v>
      </c>
      <c r="O11" s="147">
        <v>43944</v>
      </c>
      <c r="P11" s="42" t="s">
        <v>51</v>
      </c>
      <c r="Q11" s="42" t="s">
        <v>169</v>
      </c>
      <c r="R11" s="42">
        <f>V11</f>
        <v>3</v>
      </c>
      <c r="S11" s="54" t="s">
        <v>152</v>
      </c>
      <c r="U11" s="5" t="s">
        <v>57</v>
      </c>
      <c r="V11">
        <v>3</v>
      </c>
      <c r="W11" s="40" t="s">
        <v>107</v>
      </c>
      <c r="X11" t="s">
        <v>54</v>
      </c>
      <c r="Z11" t="s">
        <v>51</v>
      </c>
    </row>
    <row r="12" spans="1:26" s="6" customFormat="1" x14ac:dyDescent="0.3">
      <c r="A12">
        <v>11</v>
      </c>
      <c r="B12" s="9">
        <v>1</v>
      </c>
      <c r="C12" s="7" t="s">
        <v>24</v>
      </c>
      <c r="D12" s="43" t="s">
        <v>105</v>
      </c>
      <c r="E12" s="8">
        <v>43437</v>
      </c>
      <c r="F12" s="48">
        <v>0</v>
      </c>
      <c r="G12" s="48">
        <v>0</v>
      </c>
      <c r="H12" s="26"/>
      <c r="I12" s="26"/>
      <c r="J12" s="67">
        <v>4</v>
      </c>
      <c r="K12" s="67">
        <v>1</v>
      </c>
      <c r="L12" s="64" t="s">
        <v>189</v>
      </c>
      <c r="M12" s="64" t="s">
        <v>193</v>
      </c>
      <c r="N12" s="70" t="s">
        <v>164</v>
      </c>
      <c r="O12" s="147">
        <v>43832</v>
      </c>
      <c r="P12" s="64" t="s">
        <v>55</v>
      </c>
      <c r="Q12" s="64">
        <f>SUM(J12:K12)</f>
        <v>5</v>
      </c>
      <c r="R12" s="64" t="s">
        <v>55</v>
      </c>
      <c r="S12" s="55" t="s">
        <v>146</v>
      </c>
      <c r="T12" s="55" t="s">
        <v>146</v>
      </c>
      <c r="U12" s="9"/>
      <c r="W12" s="6" t="s">
        <v>109</v>
      </c>
      <c r="Z12" s="6" t="s">
        <v>185</v>
      </c>
    </row>
    <row r="13" spans="1:26" x14ac:dyDescent="0.3">
      <c r="A13">
        <v>12</v>
      </c>
      <c r="B13" s="5">
        <v>1</v>
      </c>
      <c r="C13" s="29" t="s">
        <v>58</v>
      </c>
      <c r="D13" s="46" t="s">
        <v>110</v>
      </c>
      <c r="E13" s="4">
        <v>43433</v>
      </c>
      <c r="F13">
        <v>13</v>
      </c>
      <c r="H13">
        <v>5</v>
      </c>
      <c r="L13" s="42" t="s">
        <v>51</v>
      </c>
      <c r="M13" s="42" t="s">
        <v>55</v>
      </c>
      <c r="N13" s="69" t="str">
        <f>U13</f>
        <v>Q4 2019</v>
      </c>
      <c r="O13" s="147">
        <v>43748</v>
      </c>
      <c r="P13" s="42" t="s">
        <v>86</v>
      </c>
      <c r="Q13" s="42" t="s">
        <v>169</v>
      </c>
      <c r="R13" s="42">
        <f>V13</f>
        <v>1</v>
      </c>
      <c r="S13" s="54" t="s">
        <v>147</v>
      </c>
      <c r="U13" s="5" t="s">
        <v>59</v>
      </c>
      <c r="V13">
        <v>1</v>
      </c>
      <c r="X13" s="30" t="s">
        <v>60</v>
      </c>
      <c r="Z13" t="s">
        <v>51</v>
      </c>
    </row>
    <row r="14" spans="1:26" x14ac:dyDescent="0.3">
      <c r="A14">
        <v>13</v>
      </c>
      <c r="B14" s="5">
        <v>1</v>
      </c>
      <c r="C14" s="3" t="s">
        <v>27</v>
      </c>
      <c r="D14" s="41" t="s">
        <v>111</v>
      </c>
      <c r="E14" s="4">
        <v>43544</v>
      </c>
      <c r="F14" s="159">
        <v>17</v>
      </c>
      <c r="G14" s="159">
        <v>9</v>
      </c>
      <c r="H14" s="159">
        <v>21</v>
      </c>
      <c r="I14" s="159"/>
      <c r="J14" s="159"/>
      <c r="K14" s="159"/>
      <c r="L14" s="42" t="s">
        <v>51</v>
      </c>
      <c r="M14" s="42" t="s">
        <v>55</v>
      </c>
      <c r="N14" s="69" t="s">
        <v>80</v>
      </c>
      <c r="O14" s="147">
        <v>44084</v>
      </c>
      <c r="P14" s="42" t="s">
        <v>86</v>
      </c>
      <c r="R14" s="42">
        <v>18</v>
      </c>
      <c r="S14" s="54" t="s">
        <v>147</v>
      </c>
      <c r="U14" s="5" t="s">
        <v>80</v>
      </c>
      <c r="V14">
        <v>18</v>
      </c>
      <c r="W14" s="6" t="s">
        <v>142</v>
      </c>
      <c r="X14" t="s">
        <v>54</v>
      </c>
      <c r="Z14" t="s">
        <v>86</v>
      </c>
    </row>
    <row r="15" spans="1:26" x14ac:dyDescent="0.3">
      <c r="A15">
        <v>14</v>
      </c>
      <c r="B15" s="5">
        <v>1</v>
      </c>
      <c r="C15" s="3" t="s">
        <v>29</v>
      </c>
      <c r="D15" s="41" t="s">
        <v>112</v>
      </c>
      <c r="E15" s="4">
        <v>43455</v>
      </c>
      <c r="F15">
        <v>8</v>
      </c>
      <c r="L15" s="42" t="s">
        <v>51</v>
      </c>
      <c r="M15" s="42" t="s">
        <v>55</v>
      </c>
      <c r="N15" s="69" t="str">
        <f>U15</f>
        <v>Q2 2019</v>
      </c>
      <c r="O15" s="147">
        <v>43636</v>
      </c>
      <c r="P15" s="42" t="s">
        <v>86</v>
      </c>
      <c r="R15" s="42">
        <f>V15</f>
        <v>1</v>
      </c>
      <c r="S15" s="54" t="s">
        <v>151</v>
      </c>
      <c r="U15" s="5" t="s">
        <v>52</v>
      </c>
      <c r="V15">
        <v>1</v>
      </c>
      <c r="X15" t="s">
        <v>54</v>
      </c>
      <c r="Z15" t="s">
        <v>51</v>
      </c>
    </row>
    <row r="16" spans="1:26" s="6" customFormat="1" x14ac:dyDescent="0.3">
      <c r="A16">
        <v>15</v>
      </c>
      <c r="B16" s="9">
        <v>1</v>
      </c>
      <c r="C16" s="7" t="s">
        <v>32</v>
      </c>
      <c r="D16" s="43" t="s">
        <v>113</v>
      </c>
      <c r="E16" s="8">
        <v>43511</v>
      </c>
      <c r="J16" s="6">
        <v>51</v>
      </c>
      <c r="L16" s="64" t="s">
        <v>188</v>
      </c>
      <c r="M16" s="64" t="s">
        <v>55</v>
      </c>
      <c r="N16" s="64" t="s">
        <v>55</v>
      </c>
      <c r="O16" s="146"/>
      <c r="P16" s="64" t="s">
        <v>55</v>
      </c>
      <c r="Q16" s="64"/>
      <c r="R16" s="64" t="s">
        <v>55</v>
      </c>
      <c r="S16" s="55" t="s">
        <v>146</v>
      </c>
      <c r="T16" s="55" t="s">
        <v>146</v>
      </c>
      <c r="U16" s="9" t="s">
        <v>55</v>
      </c>
      <c r="V16" s="6">
        <v>1</v>
      </c>
      <c r="W16" s="26" t="s">
        <v>92</v>
      </c>
      <c r="Z16" s="6" t="s">
        <v>185</v>
      </c>
    </row>
    <row r="17" spans="1:27" ht="28.8" x14ac:dyDescent="0.3">
      <c r="A17">
        <v>16</v>
      </c>
      <c r="B17" s="5">
        <v>1</v>
      </c>
      <c r="C17" s="3" t="s">
        <v>34</v>
      </c>
      <c r="D17" s="45" t="s">
        <v>115</v>
      </c>
      <c r="E17" s="4">
        <v>43453</v>
      </c>
      <c r="F17">
        <v>277</v>
      </c>
      <c r="H17">
        <v>5</v>
      </c>
      <c r="L17" s="42" t="s">
        <v>51</v>
      </c>
      <c r="M17" s="42" t="s">
        <v>55</v>
      </c>
      <c r="N17" s="69" t="str">
        <f>U17</f>
        <v>Q2 2019</v>
      </c>
      <c r="O17" s="147">
        <v>43636</v>
      </c>
      <c r="P17" s="42" t="s">
        <v>51</v>
      </c>
      <c r="Q17" s="42" t="s">
        <v>169</v>
      </c>
      <c r="R17" s="42">
        <f>V17</f>
        <v>14</v>
      </c>
      <c r="S17" s="54" t="s">
        <v>149</v>
      </c>
      <c r="U17" s="5" t="s">
        <v>52</v>
      </c>
      <c r="V17">
        <v>14</v>
      </c>
      <c r="W17" s="2" t="s">
        <v>61</v>
      </c>
      <c r="X17" t="s">
        <v>54</v>
      </c>
      <c r="Y17" t="s">
        <v>62</v>
      </c>
      <c r="Z17" t="s">
        <v>51</v>
      </c>
      <c r="AA17" s="2" t="s">
        <v>63</v>
      </c>
    </row>
    <row r="18" spans="1:27" x14ac:dyDescent="0.3">
      <c r="A18">
        <v>17</v>
      </c>
      <c r="C18" s="3" t="s">
        <v>265</v>
      </c>
      <c r="D18" s="45" t="s">
        <v>116</v>
      </c>
      <c r="E18" s="45"/>
      <c r="F18" s="47">
        <v>0</v>
      </c>
      <c r="G18" s="47">
        <v>0</v>
      </c>
      <c r="H18" s="40">
        <v>0</v>
      </c>
      <c r="I18" s="40">
        <v>0</v>
      </c>
      <c r="L18" s="42" t="s">
        <v>189</v>
      </c>
      <c r="M18" s="42" t="s">
        <v>55</v>
      </c>
      <c r="N18" s="42" t="s">
        <v>55</v>
      </c>
      <c r="O18" s="146"/>
      <c r="P18" s="42" t="s">
        <v>55</v>
      </c>
      <c r="R18" s="42" t="s">
        <v>55</v>
      </c>
      <c r="S18" s="54" t="s">
        <v>157</v>
      </c>
      <c r="T18" s="54" t="s">
        <v>145</v>
      </c>
    </row>
    <row r="19" spans="1:27" x14ac:dyDescent="0.3">
      <c r="A19">
        <v>18</v>
      </c>
      <c r="B19" s="5">
        <v>1</v>
      </c>
      <c r="C19" s="7" t="s">
        <v>39</v>
      </c>
      <c r="D19" s="43" t="s">
        <v>117</v>
      </c>
      <c r="E19" s="4">
        <v>43809</v>
      </c>
      <c r="F19">
        <v>113</v>
      </c>
      <c r="J19" s="6">
        <v>123</v>
      </c>
      <c r="K19" s="6"/>
      <c r="L19" s="64" t="s">
        <v>51</v>
      </c>
      <c r="M19" s="64" t="s">
        <v>55</v>
      </c>
      <c r="N19" s="70" t="s">
        <v>165</v>
      </c>
      <c r="O19" s="147">
        <v>43552</v>
      </c>
      <c r="P19" s="64" t="s">
        <v>86</v>
      </c>
      <c r="Q19" s="64"/>
      <c r="R19" s="64">
        <v>150</v>
      </c>
      <c r="S19" s="56" t="s">
        <v>153</v>
      </c>
      <c r="T19" s="56"/>
      <c r="U19" s="5" t="s">
        <v>55</v>
      </c>
      <c r="V19" t="s">
        <v>55</v>
      </c>
      <c r="W19" t="s">
        <v>64</v>
      </c>
      <c r="X19" t="s">
        <v>54</v>
      </c>
      <c r="Z19" t="s">
        <v>184</v>
      </c>
    </row>
    <row r="20" spans="1:27" x14ac:dyDescent="0.3">
      <c r="A20">
        <v>19</v>
      </c>
      <c r="B20" s="5">
        <v>1</v>
      </c>
      <c r="C20" s="7" t="s">
        <v>65</v>
      </c>
      <c r="D20" s="7"/>
      <c r="E20" s="4">
        <v>43813</v>
      </c>
      <c r="F20">
        <v>15</v>
      </c>
      <c r="H20">
        <v>30</v>
      </c>
      <c r="J20" s="6">
        <v>4</v>
      </c>
      <c r="K20" s="6"/>
      <c r="L20" s="64" t="s">
        <v>51</v>
      </c>
      <c r="M20" s="64" t="s">
        <v>55</v>
      </c>
      <c r="N20" s="70" t="s">
        <v>161</v>
      </c>
      <c r="O20" s="147">
        <v>43552</v>
      </c>
      <c r="P20" s="64" t="s">
        <v>51</v>
      </c>
      <c r="Q20" s="64" t="s">
        <v>169</v>
      </c>
      <c r="R20" s="64" t="s">
        <v>55</v>
      </c>
      <c r="S20" s="56" t="s">
        <v>153</v>
      </c>
      <c r="T20" s="56" t="s">
        <v>144</v>
      </c>
      <c r="U20" s="5" t="s">
        <v>66</v>
      </c>
      <c r="W20" t="s">
        <v>67</v>
      </c>
      <c r="X20" t="s">
        <v>54</v>
      </c>
      <c r="Z20" t="s">
        <v>51</v>
      </c>
    </row>
    <row r="21" spans="1:27" x14ac:dyDescent="0.3">
      <c r="A21">
        <v>20</v>
      </c>
      <c r="B21" s="5">
        <v>1</v>
      </c>
      <c r="C21" s="3" t="s">
        <v>0</v>
      </c>
      <c r="D21" s="45" t="s">
        <v>118</v>
      </c>
      <c r="E21" s="4">
        <v>43451</v>
      </c>
      <c r="F21" s="3">
        <v>7</v>
      </c>
      <c r="G21" s="3"/>
      <c r="H21" s="3">
        <v>10</v>
      </c>
      <c r="I21" s="3">
        <v>2</v>
      </c>
      <c r="L21" s="42" t="s">
        <v>51</v>
      </c>
      <c r="M21" s="42" t="s">
        <v>55</v>
      </c>
      <c r="N21" s="69" t="s">
        <v>195</v>
      </c>
      <c r="O21" s="147">
        <v>44835</v>
      </c>
      <c r="P21" s="42" t="s">
        <v>86</v>
      </c>
      <c r="Q21" s="42" t="s">
        <v>169</v>
      </c>
      <c r="R21" s="42">
        <f>V21</f>
        <v>3</v>
      </c>
      <c r="S21" s="54" t="s">
        <v>147</v>
      </c>
      <c r="U21" s="87" t="s">
        <v>68</v>
      </c>
      <c r="V21">
        <v>3</v>
      </c>
      <c r="X21" t="s">
        <v>54</v>
      </c>
      <c r="Z21" t="s">
        <v>184</v>
      </c>
    </row>
    <row r="22" spans="1:27" x14ac:dyDescent="0.3">
      <c r="A22">
        <v>21</v>
      </c>
      <c r="B22" s="5">
        <v>1</v>
      </c>
      <c r="C22" s="3" t="s">
        <v>278</v>
      </c>
      <c r="D22" s="45" t="s">
        <v>119</v>
      </c>
      <c r="E22" s="3"/>
      <c r="F22" s="50">
        <v>14</v>
      </c>
      <c r="G22" s="63">
        <v>0</v>
      </c>
      <c r="H22" s="63">
        <v>4</v>
      </c>
      <c r="I22" s="63"/>
      <c r="L22" s="42" t="s">
        <v>51</v>
      </c>
      <c r="M22" s="42" t="s">
        <v>55</v>
      </c>
      <c r="N22" s="69" t="s">
        <v>279</v>
      </c>
      <c r="O22" s="147">
        <v>44000</v>
      </c>
      <c r="P22" s="42" t="s">
        <v>86</v>
      </c>
      <c r="R22" s="42">
        <v>1</v>
      </c>
      <c r="S22" s="54" t="s">
        <v>155</v>
      </c>
      <c r="V22">
        <v>1</v>
      </c>
      <c r="W22" s="44" t="s">
        <v>120</v>
      </c>
    </row>
    <row r="23" spans="1:27" x14ac:dyDescent="0.3">
      <c r="A23">
        <v>22</v>
      </c>
      <c r="C23" s="3" t="s">
        <v>266</v>
      </c>
      <c r="D23" s="45" t="s">
        <v>121</v>
      </c>
      <c r="E23" s="3"/>
      <c r="F23" s="45">
        <v>20</v>
      </c>
      <c r="G23" s="44">
        <v>0</v>
      </c>
      <c r="H23" s="45">
        <v>0</v>
      </c>
      <c r="I23" s="44">
        <v>0</v>
      </c>
      <c r="L23" s="42" t="s">
        <v>51</v>
      </c>
      <c r="M23" s="42" t="s">
        <v>55</v>
      </c>
      <c r="N23" s="69" t="s">
        <v>69</v>
      </c>
      <c r="O23" s="147">
        <v>43552</v>
      </c>
      <c r="P23" s="42" t="s">
        <v>69</v>
      </c>
      <c r="R23" s="42" t="s">
        <v>55</v>
      </c>
      <c r="S23" s="54" t="s">
        <v>155</v>
      </c>
    </row>
    <row r="24" spans="1:27" x14ac:dyDescent="0.3">
      <c r="A24">
        <v>23</v>
      </c>
      <c r="B24" s="33">
        <v>1</v>
      </c>
      <c r="C24" s="7" t="s">
        <v>4</v>
      </c>
      <c r="D24" s="43" t="s">
        <v>103</v>
      </c>
      <c r="E24" s="8">
        <v>43377</v>
      </c>
      <c r="F24" s="6">
        <v>11</v>
      </c>
      <c r="G24" s="6"/>
      <c r="H24" s="6">
        <v>24</v>
      </c>
      <c r="I24" s="6"/>
      <c r="J24" s="6"/>
      <c r="K24" s="6"/>
      <c r="L24" s="64" t="s">
        <v>51</v>
      </c>
      <c r="M24" s="64" t="s">
        <v>55</v>
      </c>
      <c r="N24" s="70" t="s">
        <v>200</v>
      </c>
      <c r="O24" s="147">
        <v>43552</v>
      </c>
      <c r="P24" s="64" t="s">
        <v>86</v>
      </c>
      <c r="Q24" s="64"/>
      <c r="R24" s="64" t="s">
        <v>55</v>
      </c>
      <c r="S24" s="55" t="s">
        <v>153</v>
      </c>
      <c r="T24" s="55"/>
      <c r="U24" s="9"/>
      <c r="V24" s="6"/>
      <c r="W24" s="26" t="s">
        <v>172</v>
      </c>
      <c r="X24" s="6" t="s">
        <v>54</v>
      </c>
      <c r="Y24" s="6"/>
      <c r="Z24" s="6" t="s">
        <v>185</v>
      </c>
      <c r="AA24" s="6"/>
    </row>
    <row r="25" spans="1:27" s="6" customFormat="1" x14ac:dyDescent="0.3">
      <c r="A25">
        <v>24</v>
      </c>
      <c r="B25" s="9">
        <v>1</v>
      </c>
      <c r="C25" s="7" t="s">
        <v>7</v>
      </c>
      <c r="D25" s="43" t="s">
        <v>69</v>
      </c>
      <c r="E25" s="8">
        <v>43464</v>
      </c>
      <c r="F25" s="12"/>
      <c r="G25" s="12"/>
      <c r="H25" s="12"/>
      <c r="I25" s="12"/>
      <c r="J25" s="6">
        <v>7</v>
      </c>
      <c r="K25" s="6">
        <v>1</v>
      </c>
      <c r="L25" s="64" t="s">
        <v>188</v>
      </c>
      <c r="M25" s="64" t="s">
        <v>55</v>
      </c>
      <c r="N25" s="64" t="s">
        <v>55</v>
      </c>
      <c r="O25" s="146"/>
      <c r="P25" s="64" t="s">
        <v>55</v>
      </c>
      <c r="Q25" s="64"/>
      <c r="R25" s="64" t="s">
        <v>55</v>
      </c>
      <c r="S25" s="55" t="s">
        <v>146</v>
      </c>
      <c r="T25" s="55"/>
      <c r="U25" s="9"/>
      <c r="Z25" s="6" t="s">
        <v>51</v>
      </c>
    </row>
    <row r="26" spans="1:27" x14ac:dyDescent="0.3">
      <c r="A26">
        <v>25</v>
      </c>
      <c r="B26" s="5">
        <v>1</v>
      </c>
      <c r="C26" s="3" t="s">
        <v>10</v>
      </c>
      <c r="D26" s="45" t="s">
        <v>122</v>
      </c>
      <c r="E26" s="4">
        <v>43503</v>
      </c>
      <c r="F26">
        <v>50</v>
      </c>
      <c r="H26">
        <v>18</v>
      </c>
      <c r="L26" s="42" t="s">
        <v>51</v>
      </c>
      <c r="M26" s="42" t="s">
        <v>55</v>
      </c>
      <c r="N26" s="71" t="s">
        <v>277</v>
      </c>
      <c r="O26" s="147">
        <v>43720</v>
      </c>
      <c r="P26" s="42" t="s">
        <v>86</v>
      </c>
      <c r="Q26" s="42" t="s">
        <v>169</v>
      </c>
      <c r="R26" s="42">
        <f>V26</f>
        <v>4</v>
      </c>
      <c r="S26" s="54" t="s">
        <v>152</v>
      </c>
      <c r="U26" s="5" t="s">
        <v>89</v>
      </c>
      <c r="V26">
        <v>4</v>
      </c>
      <c r="X26" t="s">
        <v>54</v>
      </c>
      <c r="Z26" t="s">
        <v>51</v>
      </c>
    </row>
    <row r="27" spans="1:27" s="6" customFormat="1" x14ac:dyDescent="0.3">
      <c r="A27">
        <v>26</v>
      </c>
      <c r="B27" s="9">
        <v>1</v>
      </c>
      <c r="C27" s="13" t="s">
        <v>13</v>
      </c>
      <c r="D27" s="43" t="s">
        <v>69</v>
      </c>
      <c r="E27" s="14">
        <v>43476</v>
      </c>
      <c r="F27" s="12"/>
      <c r="G27" s="12"/>
      <c r="H27" s="6">
        <v>6</v>
      </c>
      <c r="J27" s="67"/>
      <c r="K27" s="67"/>
      <c r="L27" s="64" t="s">
        <v>189</v>
      </c>
      <c r="M27" s="64" t="s">
        <v>193</v>
      </c>
      <c r="N27" s="70" t="s">
        <v>191</v>
      </c>
      <c r="O27" s="147">
        <v>43608</v>
      </c>
      <c r="P27" s="64" t="s">
        <v>55</v>
      </c>
      <c r="Q27" s="64">
        <f>SUM(H27:I27)</f>
        <v>6</v>
      </c>
      <c r="R27" s="64" t="s">
        <v>55</v>
      </c>
      <c r="S27" s="55" t="s">
        <v>156</v>
      </c>
      <c r="T27" s="55" t="s">
        <v>144</v>
      </c>
      <c r="U27" s="15" t="s">
        <v>52</v>
      </c>
      <c r="W27" s="6" t="s">
        <v>143</v>
      </c>
      <c r="Z27" s="6" t="s">
        <v>51</v>
      </c>
    </row>
    <row r="28" spans="1:27" s="10" customFormat="1" x14ac:dyDescent="0.3">
      <c r="A28">
        <v>27</v>
      </c>
      <c r="B28" s="17">
        <v>1</v>
      </c>
      <c r="C28" s="11" t="s">
        <v>15</v>
      </c>
      <c r="D28" s="46" t="s">
        <v>69</v>
      </c>
      <c r="E28" s="16">
        <v>43151</v>
      </c>
      <c r="F28" s="10">
        <v>2</v>
      </c>
      <c r="I28" s="10">
        <v>2</v>
      </c>
      <c r="L28" s="65" t="s">
        <v>51</v>
      </c>
      <c r="M28" s="42" t="s">
        <v>55</v>
      </c>
      <c r="N28" s="71">
        <f>U28</f>
        <v>2020</v>
      </c>
      <c r="O28" s="147">
        <v>43832</v>
      </c>
      <c r="P28" s="65" t="s">
        <v>51</v>
      </c>
      <c r="Q28" s="42" t="s">
        <v>169</v>
      </c>
      <c r="R28" s="65">
        <f>V28</f>
        <v>2</v>
      </c>
      <c r="S28" s="54" t="s">
        <v>150</v>
      </c>
      <c r="T28" s="56"/>
      <c r="U28" s="17">
        <v>2020</v>
      </c>
      <c r="V28" s="10">
        <v>2</v>
      </c>
      <c r="X28" s="10" t="s">
        <v>54</v>
      </c>
      <c r="Z28" s="10" t="s">
        <v>51</v>
      </c>
    </row>
    <row r="29" spans="1:27" s="10" customFormat="1" x14ac:dyDescent="0.3">
      <c r="A29">
        <v>28</v>
      </c>
      <c r="B29" s="17">
        <v>1</v>
      </c>
      <c r="C29" s="11" t="s">
        <v>18</v>
      </c>
      <c r="D29" s="46" t="s">
        <v>123</v>
      </c>
      <c r="E29" s="16">
        <v>43454</v>
      </c>
      <c r="F29" s="47">
        <v>0</v>
      </c>
      <c r="G29" s="47">
        <v>0</v>
      </c>
      <c r="H29" s="10">
        <v>4</v>
      </c>
      <c r="I29" s="10">
        <v>2</v>
      </c>
      <c r="L29" s="42" t="s">
        <v>189</v>
      </c>
      <c r="M29" s="42" t="s">
        <v>192</v>
      </c>
      <c r="N29" s="71" t="s">
        <v>194</v>
      </c>
      <c r="O29" s="147">
        <v>44470</v>
      </c>
      <c r="P29" s="42" t="s">
        <v>55</v>
      </c>
      <c r="Q29" s="65">
        <f>SUM(H29:I29)</f>
        <v>6</v>
      </c>
      <c r="R29" s="65">
        <f>V29</f>
        <v>2</v>
      </c>
      <c r="S29" s="56" t="s">
        <v>156</v>
      </c>
      <c r="T29" s="54" t="s">
        <v>145</v>
      </c>
      <c r="U29" s="20" t="s">
        <v>186</v>
      </c>
      <c r="V29" s="10">
        <v>2</v>
      </c>
      <c r="X29" s="10" t="s">
        <v>69</v>
      </c>
      <c r="Z29" t="s">
        <v>184</v>
      </c>
    </row>
    <row r="30" spans="1:27" s="10" customFormat="1" x14ac:dyDescent="0.3">
      <c r="A30">
        <v>29</v>
      </c>
      <c r="B30" s="17">
        <v>1</v>
      </c>
      <c r="C30" s="11" t="s">
        <v>20</v>
      </c>
      <c r="D30" s="46" t="s">
        <v>124</v>
      </c>
      <c r="E30" s="16">
        <v>43438</v>
      </c>
      <c r="F30" s="10">
        <v>6</v>
      </c>
      <c r="H30" s="49">
        <v>0</v>
      </c>
      <c r="I30" s="49">
        <v>0</v>
      </c>
      <c r="L30" s="65" t="s">
        <v>51</v>
      </c>
      <c r="M30" s="42" t="s">
        <v>55</v>
      </c>
      <c r="N30" s="71" t="str">
        <f>U30</f>
        <v>Q4 2019</v>
      </c>
      <c r="O30" s="147">
        <v>43748</v>
      </c>
      <c r="P30" s="65" t="s">
        <v>51</v>
      </c>
      <c r="Q30" s="65"/>
      <c r="R30" s="65">
        <f>V30</f>
        <v>6</v>
      </c>
      <c r="S30" s="54" t="s">
        <v>155</v>
      </c>
      <c r="T30" s="56"/>
      <c r="U30" s="17" t="s">
        <v>59</v>
      </c>
      <c r="V30" s="10">
        <v>6</v>
      </c>
      <c r="X30" s="10" t="s">
        <v>54</v>
      </c>
      <c r="Z30" s="10" t="s">
        <v>51</v>
      </c>
    </row>
    <row r="31" spans="1:27" s="6" customFormat="1" x14ac:dyDescent="0.3">
      <c r="A31">
        <v>30</v>
      </c>
      <c r="B31" s="9">
        <v>1</v>
      </c>
      <c r="C31" s="7" t="s">
        <v>23</v>
      </c>
      <c r="D31" s="43" t="s">
        <v>125</v>
      </c>
      <c r="E31" s="8">
        <v>43504</v>
      </c>
      <c r="F31" s="12"/>
      <c r="G31" s="12"/>
      <c r="H31" s="6">
        <v>2</v>
      </c>
      <c r="J31" s="67"/>
      <c r="K31" s="67"/>
      <c r="L31" s="64" t="s">
        <v>189</v>
      </c>
      <c r="M31" s="64" t="s">
        <v>193</v>
      </c>
      <c r="N31" s="70" t="s">
        <v>178</v>
      </c>
      <c r="O31" s="147">
        <v>43748</v>
      </c>
      <c r="P31" s="64" t="s">
        <v>55</v>
      </c>
      <c r="Q31" s="64">
        <f>SUM(H31:I31)</f>
        <v>2</v>
      </c>
      <c r="R31" s="9" t="s">
        <v>55</v>
      </c>
      <c r="S31" s="55" t="s">
        <v>156</v>
      </c>
      <c r="T31" s="55" t="s">
        <v>144</v>
      </c>
      <c r="U31" s="9" t="s">
        <v>59</v>
      </c>
      <c r="W31" s="6" t="s">
        <v>90</v>
      </c>
      <c r="X31" s="6" t="s">
        <v>54</v>
      </c>
      <c r="Z31" s="6" t="s">
        <v>51</v>
      </c>
    </row>
    <row r="32" spans="1:27" s="6" customFormat="1" x14ac:dyDescent="0.3">
      <c r="A32">
        <v>31</v>
      </c>
      <c r="B32" s="9">
        <v>1</v>
      </c>
      <c r="C32" s="7" t="s">
        <v>25</v>
      </c>
      <c r="D32" s="43" t="s">
        <v>114</v>
      </c>
      <c r="E32" s="8">
        <v>43439</v>
      </c>
      <c r="F32" s="12"/>
      <c r="G32" s="12"/>
      <c r="H32" s="12"/>
      <c r="I32" s="12"/>
      <c r="J32" s="6">
        <v>4</v>
      </c>
      <c r="L32" s="64" t="s">
        <v>188</v>
      </c>
      <c r="M32" s="64" t="s">
        <v>55</v>
      </c>
      <c r="N32" s="64" t="s">
        <v>55</v>
      </c>
      <c r="O32" s="146"/>
      <c r="P32" s="64" t="s">
        <v>55</v>
      </c>
      <c r="Q32" s="64"/>
      <c r="R32" s="9" t="s">
        <v>55</v>
      </c>
      <c r="S32" s="55" t="s">
        <v>146</v>
      </c>
      <c r="T32" s="55" t="s">
        <v>146</v>
      </c>
      <c r="U32" s="9" t="s">
        <v>55</v>
      </c>
      <c r="W32" s="26" t="s">
        <v>70</v>
      </c>
      <c r="Z32" s="6" t="s">
        <v>185</v>
      </c>
    </row>
    <row r="33" spans="1:26" s="10" customFormat="1" x14ac:dyDescent="0.3">
      <c r="A33">
        <v>32</v>
      </c>
      <c r="B33" s="17">
        <v>1</v>
      </c>
      <c r="C33" s="19" t="s">
        <v>28</v>
      </c>
      <c r="D33" s="46" t="s">
        <v>126</v>
      </c>
      <c r="E33" s="16">
        <v>43128</v>
      </c>
      <c r="F33" s="10">
        <v>1</v>
      </c>
      <c r="H33" s="49">
        <v>0</v>
      </c>
      <c r="I33" s="49">
        <v>0</v>
      </c>
      <c r="L33" s="65" t="s">
        <v>51</v>
      </c>
      <c r="M33" s="42" t="s">
        <v>55</v>
      </c>
      <c r="N33" s="71" t="s">
        <v>161</v>
      </c>
      <c r="O33" s="147">
        <v>43552</v>
      </c>
      <c r="P33" s="65" t="s">
        <v>51</v>
      </c>
      <c r="Q33" s="65"/>
      <c r="R33" s="65">
        <f>V33</f>
        <v>2</v>
      </c>
      <c r="S33" s="56" t="s">
        <v>154</v>
      </c>
      <c r="T33" s="56"/>
      <c r="U33" s="17" t="s">
        <v>71</v>
      </c>
      <c r="V33" s="10">
        <v>2</v>
      </c>
      <c r="X33" s="19" t="s">
        <v>8</v>
      </c>
      <c r="Z33" s="10" t="s">
        <v>51</v>
      </c>
    </row>
    <row r="34" spans="1:26" x14ac:dyDescent="0.3">
      <c r="A34">
        <v>33</v>
      </c>
      <c r="B34" s="5">
        <v>1</v>
      </c>
      <c r="C34" s="11" t="s">
        <v>30</v>
      </c>
      <c r="D34" s="46" t="s">
        <v>69</v>
      </c>
      <c r="E34" s="154">
        <v>43530</v>
      </c>
      <c r="F34">
        <v>9</v>
      </c>
      <c r="H34">
        <v>36</v>
      </c>
      <c r="L34" s="42" t="s">
        <v>51</v>
      </c>
      <c r="M34" s="42" t="s">
        <v>55</v>
      </c>
      <c r="N34" s="42" t="s">
        <v>87</v>
      </c>
      <c r="O34" s="147">
        <v>43832</v>
      </c>
      <c r="P34" s="65" t="s">
        <v>51</v>
      </c>
      <c r="Q34" s="42" t="s">
        <v>169</v>
      </c>
      <c r="R34" s="42">
        <v>10</v>
      </c>
      <c r="S34" s="54" t="s">
        <v>69</v>
      </c>
      <c r="U34" s="17" t="s">
        <v>87</v>
      </c>
      <c r="V34" s="10">
        <v>10</v>
      </c>
      <c r="X34" s="10" t="s">
        <v>54</v>
      </c>
      <c r="Z34" s="10" t="s">
        <v>51</v>
      </c>
    </row>
    <row r="35" spans="1:26" s="10" customFormat="1" x14ac:dyDescent="0.3">
      <c r="A35">
        <v>34</v>
      </c>
      <c r="B35" s="17">
        <v>1</v>
      </c>
      <c r="C35" s="11" t="s">
        <v>33</v>
      </c>
      <c r="D35" s="46" t="s">
        <v>127</v>
      </c>
      <c r="E35" s="16">
        <v>43455</v>
      </c>
      <c r="F35" s="10">
        <v>13</v>
      </c>
      <c r="H35" s="10">
        <v>13</v>
      </c>
      <c r="J35" s="32" t="s">
        <v>76</v>
      </c>
      <c r="L35" s="65" t="s">
        <v>51</v>
      </c>
      <c r="M35" s="42" t="s">
        <v>55</v>
      </c>
      <c r="N35" s="71" t="s">
        <v>164</v>
      </c>
      <c r="O35" s="147">
        <v>43552</v>
      </c>
      <c r="P35" s="65" t="s">
        <v>51</v>
      </c>
      <c r="Q35" s="65"/>
      <c r="R35" s="65">
        <v>1</v>
      </c>
      <c r="S35" s="56" t="s">
        <v>158</v>
      </c>
      <c r="T35" s="56" t="s">
        <v>144</v>
      </c>
      <c r="U35" s="17" t="s">
        <v>56</v>
      </c>
      <c r="V35" s="10">
        <v>1</v>
      </c>
      <c r="W35" s="40" t="s">
        <v>107</v>
      </c>
      <c r="X35" s="10" t="s">
        <v>54</v>
      </c>
      <c r="Z35" s="10" t="s">
        <v>51</v>
      </c>
    </row>
    <row r="36" spans="1:26" s="10" customFormat="1" x14ac:dyDescent="0.3">
      <c r="A36">
        <v>35</v>
      </c>
      <c r="B36" s="17">
        <v>1</v>
      </c>
      <c r="C36" s="11" t="s">
        <v>35</v>
      </c>
      <c r="D36" s="46" t="s">
        <v>128</v>
      </c>
      <c r="E36" s="16">
        <v>43486</v>
      </c>
      <c r="F36" s="10">
        <v>132</v>
      </c>
      <c r="G36" s="10">
        <v>7</v>
      </c>
      <c r="H36" s="10">
        <v>8</v>
      </c>
      <c r="I36" s="10">
        <v>7</v>
      </c>
      <c r="L36" s="65" t="s">
        <v>51</v>
      </c>
      <c r="M36" s="42" t="s">
        <v>55</v>
      </c>
      <c r="N36" s="71" t="s">
        <v>201</v>
      </c>
      <c r="O36" s="147">
        <v>43664</v>
      </c>
      <c r="P36" s="65" t="s">
        <v>86</v>
      </c>
      <c r="Q36" s="65"/>
      <c r="R36" s="65">
        <v>28</v>
      </c>
      <c r="S36" s="56" t="s">
        <v>149</v>
      </c>
      <c r="T36" s="56" t="s">
        <v>144</v>
      </c>
      <c r="U36" s="60" t="s">
        <v>83</v>
      </c>
      <c r="V36" s="10" t="s">
        <v>85</v>
      </c>
      <c r="W36" s="6" t="s">
        <v>84</v>
      </c>
      <c r="X36" s="10" t="s">
        <v>54</v>
      </c>
      <c r="Y36" s="25" t="s">
        <v>91</v>
      </c>
      <c r="Z36" s="23" t="s">
        <v>86</v>
      </c>
    </row>
    <row r="37" spans="1:26" s="10" customFormat="1" x14ac:dyDescent="0.3">
      <c r="A37">
        <v>36</v>
      </c>
      <c r="B37" s="17">
        <v>1</v>
      </c>
      <c r="C37" s="11" t="s">
        <v>37</v>
      </c>
      <c r="D37" s="46" t="s">
        <v>129</v>
      </c>
      <c r="E37" s="16">
        <v>43130</v>
      </c>
      <c r="F37" s="10">
        <v>31</v>
      </c>
      <c r="H37" s="10">
        <v>1</v>
      </c>
      <c r="L37" s="65" t="s">
        <v>51</v>
      </c>
      <c r="M37" s="42" t="s">
        <v>55</v>
      </c>
      <c r="N37" s="71" t="str">
        <f>U37</f>
        <v>Q3 2020</v>
      </c>
      <c r="O37" s="147">
        <v>44028</v>
      </c>
      <c r="P37" s="65" t="s">
        <v>51</v>
      </c>
      <c r="Q37" s="42" t="s">
        <v>169</v>
      </c>
      <c r="R37" s="65">
        <f>V37</f>
        <v>1</v>
      </c>
      <c r="S37" s="56" t="s">
        <v>149</v>
      </c>
      <c r="T37" s="56"/>
      <c r="U37" s="17" t="s">
        <v>80</v>
      </c>
      <c r="V37" s="10">
        <v>1</v>
      </c>
      <c r="W37" s="40" t="s">
        <v>99</v>
      </c>
      <c r="X37" s="10" t="s">
        <v>54</v>
      </c>
      <c r="Y37" t="s">
        <v>88</v>
      </c>
      <c r="Z37" s="10" t="s">
        <v>51</v>
      </c>
    </row>
    <row r="38" spans="1:26" s="10" customFormat="1" x14ac:dyDescent="0.3">
      <c r="A38">
        <v>37</v>
      </c>
      <c r="B38" s="33">
        <v>1</v>
      </c>
      <c r="C38" s="11" t="s">
        <v>40</v>
      </c>
      <c r="D38" s="46" t="s">
        <v>130</v>
      </c>
      <c r="E38" s="16">
        <v>43756</v>
      </c>
      <c r="F38" s="10">
        <v>10</v>
      </c>
      <c r="H38" s="10">
        <v>7</v>
      </c>
      <c r="K38" s="10">
        <v>6</v>
      </c>
      <c r="L38" s="65" t="s">
        <v>51</v>
      </c>
      <c r="M38" s="42" t="s">
        <v>55</v>
      </c>
      <c r="N38" s="71" t="s">
        <v>202</v>
      </c>
      <c r="O38" s="147">
        <v>43580</v>
      </c>
      <c r="P38" s="65" t="s">
        <v>86</v>
      </c>
      <c r="Q38" s="65"/>
      <c r="R38" s="65" t="s">
        <v>55</v>
      </c>
      <c r="S38" s="56" t="s">
        <v>147</v>
      </c>
      <c r="T38" s="56" t="s">
        <v>144</v>
      </c>
      <c r="U38" s="17" t="s">
        <v>52</v>
      </c>
      <c r="V38" s="59" t="s">
        <v>95</v>
      </c>
      <c r="W38" s="40" t="s">
        <v>107</v>
      </c>
      <c r="X38" s="10" t="s">
        <v>54</v>
      </c>
      <c r="Z38" s="10" t="s">
        <v>185</v>
      </c>
    </row>
    <row r="39" spans="1:26" s="10" customFormat="1" x14ac:dyDescent="0.3">
      <c r="A39">
        <v>38</v>
      </c>
      <c r="B39" s="17">
        <v>1</v>
      </c>
      <c r="C39" s="11" t="s">
        <v>1</v>
      </c>
      <c r="D39" s="46" t="s">
        <v>69</v>
      </c>
      <c r="E39" s="16">
        <v>43497</v>
      </c>
      <c r="F39" s="10">
        <v>16</v>
      </c>
      <c r="H39" s="10">
        <v>22</v>
      </c>
      <c r="L39" s="65" t="s">
        <v>51</v>
      </c>
      <c r="M39" s="42" t="s">
        <v>55</v>
      </c>
      <c r="N39" s="71">
        <f>U39</f>
        <v>2020</v>
      </c>
      <c r="O39" s="147">
        <v>43832</v>
      </c>
      <c r="P39" s="65" t="s">
        <v>51</v>
      </c>
      <c r="Q39" s="42" t="s">
        <v>169</v>
      </c>
      <c r="R39" s="65">
        <f>V39</f>
        <v>2</v>
      </c>
      <c r="S39" s="56" t="s">
        <v>147</v>
      </c>
      <c r="T39" s="56"/>
      <c r="U39" s="17">
        <v>2020</v>
      </c>
      <c r="V39" s="10">
        <v>2</v>
      </c>
      <c r="X39" s="10" t="s">
        <v>54</v>
      </c>
      <c r="Z39" s="10" t="s">
        <v>51</v>
      </c>
    </row>
    <row r="40" spans="1:26" s="10" customFormat="1" x14ac:dyDescent="0.3">
      <c r="A40">
        <v>39</v>
      </c>
      <c r="B40" s="17"/>
      <c r="C40" s="11" t="s">
        <v>267</v>
      </c>
      <c r="D40" s="46" t="s">
        <v>131</v>
      </c>
      <c r="E40" s="11"/>
      <c r="F40" s="49">
        <v>2</v>
      </c>
      <c r="G40" s="49">
        <v>0</v>
      </c>
      <c r="H40" s="49">
        <v>29</v>
      </c>
      <c r="I40" s="49">
        <v>0</v>
      </c>
      <c r="L40" s="65" t="s">
        <v>51</v>
      </c>
      <c r="M40" s="42" t="s">
        <v>55</v>
      </c>
      <c r="N40" s="69" t="s">
        <v>198</v>
      </c>
      <c r="O40" s="147">
        <v>43832</v>
      </c>
      <c r="P40" s="65" t="s">
        <v>69</v>
      </c>
      <c r="Q40" s="65"/>
      <c r="R40" s="65" t="s">
        <v>55</v>
      </c>
      <c r="S40" s="56" t="s">
        <v>159</v>
      </c>
      <c r="T40" s="56" t="s">
        <v>144</v>
      </c>
      <c r="U40" s="17"/>
      <c r="W40" s="40" t="s">
        <v>160</v>
      </c>
    </row>
    <row r="41" spans="1:26" s="10" customFormat="1" x14ac:dyDescent="0.3">
      <c r="A41">
        <v>40</v>
      </c>
      <c r="B41" s="17">
        <v>1</v>
      </c>
      <c r="C41" s="11" t="s">
        <v>3</v>
      </c>
      <c r="D41" s="46" t="s">
        <v>69</v>
      </c>
      <c r="E41" s="16">
        <v>43452</v>
      </c>
      <c r="F41" s="10">
        <v>37</v>
      </c>
      <c r="H41" s="10">
        <v>77</v>
      </c>
      <c r="L41" s="65" t="s">
        <v>51</v>
      </c>
      <c r="M41" s="42" t="s">
        <v>55</v>
      </c>
      <c r="N41" s="71" t="s">
        <v>203</v>
      </c>
      <c r="O41" s="147">
        <v>43552</v>
      </c>
      <c r="P41" s="65" t="s">
        <v>86</v>
      </c>
      <c r="Q41" s="65"/>
      <c r="R41" s="65">
        <f>V41</f>
        <v>40</v>
      </c>
      <c r="S41" s="56" t="s">
        <v>152</v>
      </c>
      <c r="T41" s="56"/>
      <c r="U41" s="17" t="s">
        <v>71</v>
      </c>
      <c r="V41" s="10">
        <v>40</v>
      </c>
      <c r="X41" s="10" t="s">
        <v>54</v>
      </c>
      <c r="Z41" s="23" t="s">
        <v>86</v>
      </c>
    </row>
    <row r="42" spans="1:26" s="10" customFormat="1" x14ac:dyDescent="0.3">
      <c r="A42">
        <v>41</v>
      </c>
      <c r="B42" s="17">
        <v>1</v>
      </c>
      <c r="C42" s="19" t="s">
        <v>8</v>
      </c>
      <c r="D42" s="46" t="s">
        <v>132</v>
      </c>
      <c r="E42" s="16">
        <v>43432</v>
      </c>
      <c r="F42" s="10">
        <v>4</v>
      </c>
      <c r="G42" s="10">
        <v>3</v>
      </c>
      <c r="H42" s="49">
        <v>0</v>
      </c>
      <c r="I42" s="49">
        <v>0</v>
      </c>
      <c r="L42" s="65" t="s">
        <v>51</v>
      </c>
      <c r="M42" s="42" t="s">
        <v>55</v>
      </c>
      <c r="N42" s="71" t="s">
        <v>161</v>
      </c>
      <c r="O42" s="147">
        <v>43636</v>
      </c>
      <c r="P42" s="65" t="s">
        <v>51</v>
      </c>
      <c r="Q42" s="65"/>
      <c r="R42" s="65">
        <f>V42</f>
        <v>2</v>
      </c>
      <c r="S42" s="56" t="s">
        <v>155</v>
      </c>
      <c r="T42" s="56"/>
      <c r="U42" s="17" t="s">
        <v>71</v>
      </c>
      <c r="V42" s="10">
        <v>2</v>
      </c>
      <c r="X42" s="18" t="s">
        <v>72</v>
      </c>
      <c r="Z42" s="10" t="s">
        <v>51</v>
      </c>
    </row>
    <row r="43" spans="1:26" x14ac:dyDescent="0.3">
      <c r="A43">
        <v>42</v>
      </c>
      <c r="B43" s="5">
        <v>1</v>
      </c>
      <c r="C43" s="29" t="s">
        <v>11</v>
      </c>
      <c r="D43" s="46" t="s">
        <v>133</v>
      </c>
      <c r="E43" s="4">
        <v>43453</v>
      </c>
      <c r="F43">
        <v>8</v>
      </c>
      <c r="G43" s="44">
        <v>0</v>
      </c>
      <c r="H43" s="49">
        <v>0</v>
      </c>
      <c r="I43" s="49">
        <v>0</v>
      </c>
      <c r="L43" s="42" t="s">
        <v>51</v>
      </c>
      <c r="M43" s="42" t="s">
        <v>55</v>
      </c>
      <c r="N43" s="69" t="str">
        <f>U43</f>
        <v>Q4 2019</v>
      </c>
      <c r="O43" s="147">
        <v>43748</v>
      </c>
      <c r="P43" s="42" t="s">
        <v>51</v>
      </c>
      <c r="R43" s="42">
        <f>V43</f>
        <v>1</v>
      </c>
      <c r="S43" s="56" t="s">
        <v>155</v>
      </c>
      <c r="U43" s="5" t="s">
        <v>59</v>
      </c>
      <c r="V43">
        <v>1</v>
      </c>
      <c r="X43" s="30" t="s">
        <v>60</v>
      </c>
      <c r="Z43" t="s">
        <v>51</v>
      </c>
    </row>
    <row r="44" spans="1:26" s="6" customFormat="1" x14ac:dyDescent="0.3">
      <c r="A44">
        <v>43</v>
      </c>
      <c r="B44" s="9">
        <v>1</v>
      </c>
      <c r="C44" s="7" t="s">
        <v>14</v>
      </c>
      <c r="D44" s="43" t="s">
        <v>134</v>
      </c>
      <c r="E44" s="8">
        <v>43452</v>
      </c>
      <c r="F44" s="12"/>
      <c r="G44" s="12"/>
      <c r="H44" s="6">
        <v>4</v>
      </c>
      <c r="J44" s="67"/>
      <c r="K44" s="67"/>
      <c r="L44" s="64" t="s">
        <v>189</v>
      </c>
      <c r="M44" s="64" t="s">
        <v>193</v>
      </c>
      <c r="N44" s="70" t="s">
        <v>168</v>
      </c>
      <c r="O44" s="147">
        <v>43832</v>
      </c>
      <c r="P44" s="64" t="s">
        <v>55</v>
      </c>
      <c r="Q44" s="64">
        <f>SUM(H44:I44)</f>
        <v>4</v>
      </c>
      <c r="R44" s="64" t="s">
        <v>55</v>
      </c>
      <c r="S44" s="55" t="s">
        <v>156</v>
      </c>
      <c r="T44" s="55" t="s">
        <v>145</v>
      </c>
      <c r="U44" s="51">
        <v>2020</v>
      </c>
      <c r="W44" s="6" t="s">
        <v>73</v>
      </c>
      <c r="Z44" s="6" t="s">
        <v>51</v>
      </c>
    </row>
    <row r="45" spans="1:26" ht="15" x14ac:dyDescent="0.25">
      <c r="A45">
        <v>44</v>
      </c>
      <c r="B45" s="5">
        <v>1</v>
      </c>
      <c r="C45" s="3" t="s">
        <v>16</v>
      </c>
      <c r="D45" s="46" t="s">
        <v>135</v>
      </c>
      <c r="E45" s="4">
        <v>43481</v>
      </c>
      <c r="F45">
        <v>19</v>
      </c>
      <c r="H45">
        <f>24+48</f>
        <v>72</v>
      </c>
      <c r="I45" s="49"/>
      <c r="L45" s="42" t="s">
        <v>51</v>
      </c>
      <c r="M45" s="42" t="s">
        <v>55</v>
      </c>
      <c r="N45" s="69" t="s">
        <v>161</v>
      </c>
      <c r="O45" s="147">
        <v>43580</v>
      </c>
      <c r="P45" s="42" t="s">
        <v>51</v>
      </c>
      <c r="Q45" s="42" t="s">
        <v>169</v>
      </c>
      <c r="R45" s="42">
        <f>V45</f>
        <v>1</v>
      </c>
      <c r="S45" s="56" t="s">
        <v>152</v>
      </c>
      <c r="T45" s="54" t="s">
        <v>144</v>
      </c>
      <c r="U45" s="21" t="s">
        <v>66</v>
      </c>
      <c r="V45">
        <v>1</v>
      </c>
      <c r="W45" s="24" t="s">
        <v>82</v>
      </c>
      <c r="X45" s="10" t="s">
        <v>54</v>
      </c>
      <c r="Z45" t="s">
        <v>51</v>
      </c>
    </row>
    <row r="46" spans="1:26" s="6" customFormat="1" x14ac:dyDescent="0.3">
      <c r="A46">
        <v>45</v>
      </c>
      <c r="B46" s="9">
        <v>1</v>
      </c>
      <c r="C46" s="7" t="s">
        <v>19</v>
      </c>
      <c r="D46" s="43" t="s">
        <v>136</v>
      </c>
      <c r="E46" s="8">
        <v>43446</v>
      </c>
      <c r="F46" s="12"/>
      <c r="G46" s="12"/>
      <c r="H46" s="12"/>
      <c r="I46" s="12"/>
      <c r="J46" s="6">
        <v>46</v>
      </c>
      <c r="K46" s="6">
        <v>48</v>
      </c>
      <c r="L46" s="64" t="s">
        <v>188</v>
      </c>
      <c r="M46" s="64" t="s">
        <v>55</v>
      </c>
      <c r="N46" s="64" t="s">
        <v>55</v>
      </c>
      <c r="O46" s="146"/>
      <c r="P46" s="64" t="s">
        <v>55</v>
      </c>
      <c r="Q46" s="64"/>
      <c r="R46" s="64" t="s">
        <v>55</v>
      </c>
      <c r="S46" s="55" t="s">
        <v>146</v>
      </c>
      <c r="T46" s="55" t="s">
        <v>146</v>
      </c>
      <c r="U46" s="9" t="s">
        <v>55</v>
      </c>
      <c r="W46" s="26" t="s">
        <v>74</v>
      </c>
      <c r="Z46" s="6" t="s">
        <v>51</v>
      </c>
    </row>
    <row r="47" spans="1:26" ht="15" customHeight="1" x14ac:dyDescent="0.3">
      <c r="A47">
        <v>46</v>
      </c>
      <c r="B47" s="5">
        <v>1</v>
      </c>
      <c r="C47" s="3" t="s">
        <v>21</v>
      </c>
      <c r="D47" s="46" t="s">
        <v>137</v>
      </c>
      <c r="E47" s="4">
        <v>43448</v>
      </c>
      <c r="F47">
        <v>22</v>
      </c>
      <c r="G47">
        <v>1</v>
      </c>
      <c r="H47">
        <v>14</v>
      </c>
      <c r="I47">
        <v>2</v>
      </c>
      <c r="L47" s="42" t="s">
        <v>51</v>
      </c>
      <c r="M47" s="42" t="s">
        <v>55</v>
      </c>
      <c r="N47" s="69" t="s">
        <v>166</v>
      </c>
      <c r="O47" s="147">
        <v>43916</v>
      </c>
      <c r="P47" s="42" t="s">
        <v>167</v>
      </c>
      <c r="Q47" s="42" t="s">
        <v>169</v>
      </c>
      <c r="R47" s="42">
        <f>V47</f>
        <v>1</v>
      </c>
      <c r="S47" s="54" t="s">
        <v>149</v>
      </c>
      <c r="U47" s="22" t="s">
        <v>75</v>
      </c>
      <c r="V47">
        <v>1</v>
      </c>
      <c r="W47" s="31" t="s">
        <v>93</v>
      </c>
      <c r="Z47" s="10" t="s">
        <v>185</v>
      </c>
    </row>
    <row r="48" spans="1:26" ht="15" customHeight="1" x14ac:dyDescent="0.3">
      <c r="A48">
        <v>47</v>
      </c>
      <c r="C48" s="1" t="s">
        <v>268</v>
      </c>
      <c r="D48" s="46" t="s">
        <v>69</v>
      </c>
      <c r="E48" s="1"/>
      <c r="F48" s="83">
        <v>0</v>
      </c>
      <c r="G48" s="83">
        <v>0</v>
      </c>
      <c r="L48" s="42" t="s">
        <v>189</v>
      </c>
      <c r="M48" s="42" t="s">
        <v>55</v>
      </c>
      <c r="N48" s="42" t="s">
        <v>55</v>
      </c>
      <c r="O48" s="146"/>
      <c r="P48" s="42" t="s">
        <v>55</v>
      </c>
      <c r="R48" s="42" t="s">
        <v>55</v>
      </c>
      <c r="S48" s="54" t="s">
        <v>69</v>
      </c>
      <c r="U48" s="42" t="s">
        <v>69</v>
      </c>
      <c r="V48" s="42" t="s">
        <v>69</v>
      </c>
    </row>
    <row r="49" spans="1:26" ht="15" customHeight="1" x14ac:dyDescent="0.3">
      <c r="A49">
        <v>48</v>
      </c>
      <c r="C49" s="3" t="s">
        <v>269</v>
      </c>
      <c r="D49" s="46" t="s">
        <v>138</v>
      </c>
      <c r="E49" s="45"/>
      <c r="F49" s="101">
        <v>0</v>
      </c>
      <c r="G49" s="101">
        <v>0</v>
      </c>
      <c r="H49" s="44">
        <v>1</v>
      </c>
      <c r="I49" s="44"/>
      <c r="L49" s="42" t="s">
        <v>189</v>
      </c>
      <c r="M49" s="42" t="s">
        <v>192</v>
      </c>
      <c r="N49" s="69" t="s">
        <v>164</v>
      </c>
      <c r="O49" s="147">
        <v>43552</v>
      </c>
      <c r="P49" s="42" t="s">
        <v>55</v>
      </c>
      <c r="Q49" s="42">
        <f>SUM(H49:I49)</f>
        <v>1</v>
      </c>
      <c r="R49" s="42" t="s">
        <v>55</v>
      </c>
      <c r="S49" s="54" t="s">
        <v>156</v>
      </c>
      <c r="T49" s="54" t="s">
        <v>145</v>
      </c>
      <c r="U49" s="52">
        <v>2019</v>
      </c>
      <c r="W49" s="40" t="s">
        <v>107</v>
      </c>
    </row>
    <row r="50" spans="1:26" ht="15" customHeight="1" x14ac:dyDescent="0.3">
      <c r="A50">
        <v>49</v>
      </c>
      <c r="C50" s="3" t="s">
        <v>270</v>
      </c>
      <c r="D50" s="46" t="s">
        <v>69</v>
      </c>
      <c r="E50" s="3"/>
      <c r="F50">
        <v>12</v>
      </c>
      <c r="L50" s="42" t="s">
        <v>51</v>
      </c>
      <c r="M50" s="42" t="s">
        <v>55</v>
      </c>
      <c r="N50" s="42" t="s">
        <v>69</v>
      </c>
      <c r="O50" s="147">
        <v>43552</v>
      </c>
      <c r="P50" s="42" t="s">
        <v>69</v>
      </c>
      <c r="Q50" s="42" t="s">
        <v>69</v>
      </c>
      <c r="R50" s="42" t="s">
        <v>69</v>
      </c>
      <c r="S50" s="54" t="s">
        <v>69</v>
      </c>
      <c r="U50" s="42" t="s">
        <v>69</v>
      </c>
      <c r="V50" s="42" t="s">
        <v>69</v>
      </c>
    </row>
    <row r="51" spans="1:26" x14ac:dyDescent="0.3">
      <c r="A51">
        <v>50</v>
      </c>
      <c r="B51" s="5">
        <v>1</v>
      </c>
      <c r="C51" s="3" t="s">
        <v>31</v>
      </c>
      <c r="D51" s="46" t="s">
        <v>139</v>
      </c>
      <c r="E51" s="4">
        <v>43447</v>
      </c>
      <c r="F51">
        <v>27</v>
      </c>
      <c r="H51" t="s">
        <v>69</v>
      </c>
      <c r="I51" t="s">
        <v>69</v>
      </c>
      <c r="L51" s="42" t="s">
        <v>51</v>
      </c>
      <c r="M51" s="42" t="s">
        <v>55</v>
      </c>
      <c r="N51" s="69" t="s">
        <v>78</v>
      </c>
      <c r="O51" s="147">
        <v>43580</v>
      </c>
      <c r="P51" s="42" t="s">
        <v>86</v>
      </c>
      <c r="R51" s="42">
        <v>1</v>
      </c>
      <c r="S51" s="54" t="s">
        <v>147</v>
      </c>
      <c r="T51" s="54" t="s">
        <v>144</v>
      </c>
      <c r="U51" s="21" t="s">
        <v>78</v>
      </c>
      <c r="V51">
        <v>1</v>
      </c>
      <c r="W51" s="6" t="s">
        <v>142</v>
      </c>
      <c r="X51" s="10" t="s">
        <v>54</v>
      </c>
      <c r="Z51" t="s">
        <v>51</v>
      </c>
    </row>
    <row r="52" spans="1:26" x14ac:dyDescent="0.3">
      <c r="A52">
        <v>51</v>
      </c>
      <c r="C52" s="1" t="s">
        <v>271</v>
      </c>
      <c r="D52" s="46" t="s">
        <v>69</v>
      </c>
      <c r="E52" s="3"/>
      <c r="F52" s="83">
        <v>0</v>
      </c>
      <c r="G52" s="83">
        <v>0</v>
      </c>
      <c r="L52" s="42" t="s">
        <v>189</v>
      </c>
      <c r="M52" s="42" t="s">
        <v>55</v>
      </c>
      <c r="N52" s="42" t="s">
        <v>55</v>
      </c>
      <c r="O52" s="146"/>
      <c r="P52" s="42" t="s">
        <v>55</v>
      </c>
      <c r="R52" s="42" t="s">
        <v>55</v>
      </c>
      <c r="S52" s="54" t="s">
        <v>69</v>
      </c>
      <c r="U52" s="42" t="s">
        <v>69</v>
      </c>
      <c r="V52" s="42" t="s">
        <v>69</v>
      </c>
    </row>
    <row r="53" spans="1:26" s="6" customFormat="1" x14ac:dyDescent="0.3">
      <c r="A53">
        <v>52</v>
      </c>
      <c r="B53" s="9">
        <v>1</v>
      </c>
      <c r="C53" s="7" t="s">
        <v>36</v>
      </c>
      <c r="D53" s="43" t="s">
        <v>140</v>
      </c>
      <c r="E53" s="14">
        <v>43502</v>
      </c>
      <c r="F53" s="47">
        <v>0</v>
      </c>
      <c r="G53" s="47">
        <v>0</v>
      </c>
      <c r="H53" s="6">
        <v>9</v>
      </c>
      <c r="L53" s="64" t="s">
        <v>189</v>
      </c>
      <c r="M53" s="64" t="s">
        <v>192</v>
      </c>
      <c r="N53" s="70" t="s">
        <v>164</v>
      </c>
      <c r="O53" s="147">
        <v>43552</v>
      </c>
      <c r="P53" s="64" t="s">
        <v>55</v>
      </c>
      <c r="Q53" s="64">
        <f>SUM(H53:I53)</f>
        <v>9</v>
      </c>
      <c r="R53" s="64" t="s">
        <v>55</v>
      </c>
      <c r="S53" s="55" t="s">
        <v>156</v>
      </c>
      <c r="T53" s="55" t="s">
        <v>145</v>
      </c>
      <c r="U53" s="9" t="s">
        <v>187</v>
      </c>
      <c r="Z53" s="6" t="s">
        <v>51</v>
      </c>
    </row>
    <row r="54" spans="1:26" x14ac:dyDescent="0.3">
      <c r="A54">
        <v>53</v>
      </c>
      <c r="B54" s="5">
        <v>1</v>
      </c>
      <c r="C54" s="3" t="s">
        <v>38</v>
      </c>
      <c r="D54" s="46" t="s">
        <v>141</v>
      </c>
      <c r="E54" s="4">
        <v>43453</v>
      </c>
      <c r="F54">
        <v>64</v>
      </c>
      <c r="H54">
        <v>60</v>
      </c>
      <c r="I54">
        <v>9</v>
      </c>
      <c r="L54" s="42" t="s">
        <v>51</v>
      </c>
      <c r="M54" s="42" t="s">
        <v>55</v>
      </c>
      <c r="N54" s="69" t="s">
        <v>196</v>
      </c>
      <c r="O54" s="147">
        <v>44000</v>
      </c>
      <c r="P54" s="42" t="s">
        <v>86</v>
      </c>
      <c r="R54" s="42">
        <f>V54</f>
        <v>3</v>
      </c>
      <c r="S54" s="54" t="s">
        <v>152</v>
      </c>
      <c r="U54" s="5" t="s">
        <v>80</v>
      </c>
      <c r="V54">
        <v>3</v>
      </c>
      <c r="W54" s="6" t="s">
        <v>79</v>
      </c>
      <c r="X54" s="23" t="s">
        <v>81</v>
      </c>
      <c r="Z54" s="10" t="s">
        <v>185</v>
      </c>
    </row>
    <row r="55" spans="1:26" x14ac:dyDescent="0.3">
      <c r="A55">
        <v>54</v>
      </c>
      <c r="C55" s="3" t="s">
        <v>272</v>
      </c>
      <c r="D55" s="46" t="s">
        <v>69</v>
      </c>
      <c r="E55" s="3"/>
      <c r="F55" s="83">
        <v>0</v>
      </c>
      <c r="G55" s="83">
        <v>0</v>
      </c>
      <c r="L55" s="42" t="s">
        <v>189</v>
      </c>
      <c r="M55" s="42" t="s">
        <v>55</v>
      </c>
      <c r="N55" s="42" t="s">
        <v>55</v>
      </c>
      <c r="O55" s="146"/>
      <c r="P55" s="42" t="s">
        <v>55</v>
      </c>
      <c r="R55" s="42" t="s">
        <v>55</v>
      </c>
      <c r="S55" s="54" t="s">
        <v>69</v>
      </c>
      <c r="U55" s="42" t="s">
        <v>69</v>
      </c>
      <c r="V55" s="42" t="s">
        <v>69</v>
      </c>
    </row>
    <row r="56" spans="1:26" s="28" customFormat="1" x14ac:dyDescent="0.3">
      <c r="A56">
        <v>55</v>
      </c>
      <c r="B56" s="38" t="s">
        <v>55</v>
      </c>
      <c r="C56" s="39" t="s">
        <v>2</v>
      </c>
      <c r="D56" s="39"/>
      <c r="E56" s="27"/>
      <c r="L56" s="66" t="s">
        <v>190</v>
      </c>
      <c r="M56" s="66" t="s">
        <v>55</v>
      </c>
      <c r="N56" s="66" t="s">
        <v>55</v>
      </c>
      <c r="O56" s="146"/>
      <c r="P56" s="66" t="s">
        <v>55</v>
      </c>
      <c r="Q56" s="66"/>
      <c r="R56" s="66"/>
      <c r="S56" s="57"/>
      <c r="T56" s="57"/>
      <c r="U56" s="38"/>
    </row>
    <row r="57" spans="1:26" s="28" customFormat="1" x14ac:dyDescent="0.3">
      <c r="A57">
        <v>56</v>
      </c>
      <c r="B57" s="38" t="s">
        <v>55</v>
      </c>
      <c r="C57" s="27" t="s">
        <v>26</v>
      </c>
      <c r="D57" s="27"/>
      <c r="E57" s="27"/>
      <c r="L57" s="66" t="s">
        <v>190</v>
      </c>
      <c r="M57" s="66" t="s">
        <v>55</v>
      </c>
      <c r="N57" s="66" t="s">
        <v>55</v>
      </c>
      <c r="O57" s="146"/>
      <c r="P57" s="66" t="s">
        <v>55</v>
      </c>
      <c r="Q57" s="66"/>
      <c r="R57" s="66"/>
      <c r="S57" s="57"/>
      <c r="T57" s="57"/>
      <c r="U57" s="38"/>
    </row>
    <row r="58" spans="1:26" s="28" customFormat="1" x14ac:dyDescent="0.3">
      <c r="A58">
        <v>57</v>
      </c>
      <c r="B58" s="38" t="s">
        <v>55</v>
      </c>
      <c r="C58" s="39" t="s">
        <v>5</v>
      </c>
      <c r="D58" s="39"/>
      <c r="E58" s="27"/>
      <c r="L58" s="66" t="s">
        <v>190</v>
      </c>
      <c r="M58" s="66" t="s">
        <v>55</v>
      </c>
      <c r="N58" s="66" t="s">
        <v>55</v>
      </c>
      <c r="O58" s="146"/>
      <c r="P58" s="66" t="s">
        <v>55</v>
      </c>
      <c r="Q58" s="66"/>
      <c r="R58" s="66"/>
      <c r="S58" s="57"/>
      <c r="T58" s="57"/>
      <c r="U58" s="38"/>
    </row>
    <row r="59" spans="1:26" x14ac:dyDescent="0.3">
      <c r="O59" s="145"/>
    </row>
    <row r="62" spans="1:26" x14ac:dyDescent="0.3">
      <c r="F62">
        <f>SUM(F2:F55)</f>
        <v>1021</v>
      </c>
      <c r="G62">
        <f>SUM(G2:G55)</f>
        <v>27</v>
      </c>
    </row>
    <row r="1048576" spans="17:17" x14ac:dyDescent="0.3">
      <c r="Q1048576" s="69"/>
    </row>
  </sheetData>
  <autoFilter ref="A1:AA58">
    <filterColumn colId="5" showButton="0"/>
    <filterColumn colId="7" showButton="0"/>
    <filterColumn colId="9" showButton="0"/>
  </autoFilter>
  <mergeCells count="3">
    <mergeCell ref="F1:G1"/>
    <mergeCell ref="H1:I1"/>
    <mergeCell ref="J1:K1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" zoomScale="70" zoomScaleNormal="70" workbookViewId="0">
      <selection sqref="A1:J58"/>
    </sheetView>
  </sheetViews>
  <sheetFormatPr defaultColWidth="9.33203125" defaultRowHeight="14.4" x14ac:dyDescent="0.3"/>
  <cols>
    <col min="1" max="1" width="9.33203125" style="100"/>
    <col min="2" max="2" width="28.6640625" style="100" customWidth="1"/>
    <col min="3" max="3" width="10" style="100" bestFit="1" customWidth="1"/>
    <col min="4" max="4" width="29.6640625" style="100" customWidth="1"/>
    <col min="5" max="5" width="19.6640625" style="100" customWidth="1"/>
    <col min="6" max="6" width="11.44140625" style="100" customWidth="1"/>
    <col min="7" max="7" width="23" style="100" customWidth="1"/>
    <col min="8" max="8" width="29.44140625" style="100" customWidth="1"/>
    <col min="9" max="9" width="9.33203125" style="100"/>
    <col min="10" max="10" width="9.6640625" style="100" customWidth="1"/>
    <col min="11" max="16384" width="9.33203125" style="100"/>
  </cols>
  <sheetData>
    <row r="1" spans="1:23" s="36" customFormat="1" ht="91.5" customHeight="1" x14ac:dyDescent="0.25">
      <c r="A1" s="105" t="str">
        <f>'overview of responses'!A1</f>
        <v>Id</v>
      </c>
      <c r="B1" s="105" t="str">
        <f>'overview of responses'!C1</f>
        <v>Country</v>
      </c>
      <c r="C1" s="105" t="str">
        <f>'overview of responses'!B1</f>
        <v>Answer</v>
      </c>
      <c r="D1" s="105" t="str">
        <f>'overview of responses'!Z1</f>
        <v>Agree request early slot?</v>
      </c>
      <c r="E1" s="105" t="str">
        <f>'overview of responses'!L1</f>
        <v>Need to transition?</v>
      </c>
      <c r="F1" s="105" t="str">
        <f>'overview of responses'!P1</f>
        <v>Flexible as to when to start?</v>
      </c>
      <c r="G1" s="105" t="str">
        <f>'overview of responses'!M1</f>
        <v>No chart published yet
 but plans with …</v>
      </c>
      <c r="H1" s="106" t="str">
        <f>'overview of responses'!N1</f>
        <v>When to start the transition?</v>
      </c>
      <c r="I1" s="105" t="str">
        <f>'overview of responses'!R1</f>
        <v>Nb of Airac cycles</v>
      </c>
      <c r="J1" s="105" t="str">
        <f>'chronological view'!H12</f>
        <v>Nb charts to change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15" x14ac:dyDescent="0.25">
      <c r="A2" s="107">
        <f>'overview of responses'!A2</f>
        <v>1</v>
      </c>
      <c r="B2" s="107" t="str">
        <f>'overview of responses'!C2</f>
        <v>Albania(*)</v>
      </c>
      <c r="C2" s="107">
        <f>'overview of responses'!B2</f>
        <v>0</v>
      </c>
      <c r="D2" s="107">
        <f>'overview of responses'!Z2</f>
        <v>0</v>
      </c>
      <c r="E2" s="107" t="str">
        <f>'overview of responses'!L2</f>
        <v>No, no chart yet</v>
      </c>
      <c r="F2" s="107" t="str">
        <f>'overview of responses'!P2</f>
        <v>/</v>
      </c>
      <c r="G2" s="107" t="str">
        <f>'overview of responses'!M2</f>
        <v>/</v>
      </c>
      <c r="H2" s="108" t="str">
        <f>'overview of responses'!N2</f>
        <v>/</v>
      </c>
      <c r="I2" s="107" t="str">
        <f>'overview of responses'!R2</f>
        <v>/</v>
      </c>
      <c r="J2" s="107">
        <f>'chronological view'!H13</f>
        <v>0</v>
      </c>
    </row>
    <row r="3" spans="1:23" x14ac:dyDescent="0.3">
      <c r="A3" s="107">
        <f>'overview of responses'!A3</f>
        <v>2</v>
      </c>
      <c r="B3" s="107" t="str">
        <f>'overview of responses'!C3</f>
        <v>​Algeria(*)</v>
      </c>
      <c r="C3" s="107">
        <f>'overview of responses'!B3</f>
        <v>0</v>
      </c>
      <c r="D3" s="107">
        <f>'overview of responses'!Z3</f>
        <v>0</v>
      </c>
      <c r="E3" s="107" t="str">
        <f>'overview of responses'!L3</f>
        <v>No, no chart yet</v>
      </c>
      <c r="F3" s="107" t="str">
        <f>'overview of responses'!P3</f>
        <v>/</v>
      </c>
      <c r="G3" s="107" t="str">
        <f>'overview of responses'!M3</f>
        <v>/</v>
      </c>
      <c r="H3" s="108" t="str">
        <f>'overview of responses'!N3</f>
        <v>/</v>
      </c>
      <c r="I3" s="107" t="str">
        <f>'overview of responses'!R3</f>
        <v>/</v>
      </c>
      <c r="J3" s="107">
        <f>'chronological view'!H14</f>
        <v>0</v>
      </c>
    </row>
    <row r="4" spans="1:23" x14ac:dyDescent="0.3">
      <c r="A4" s="107">
        <f>'overview of responses'!A4</f>
        <v>3</v>
      </c>
      <c r="B4" s="107" t="str">
        <f>'overview of responses'!C4</f>
        <v>​Armenia(*)</v>
      </c>
      <c r="C4" s="107">
        <f>'overview of responses'!B4</f>
        <v>0</v>
      </c>
      <c r="D4" s="107">
        <f>'overview of responses'!Z4</f>
        <v>0</v>
      </c>
      <c r="E4" s="107" t="str">
        <f>'overview of responses'!L4</f>
        <v>No, done</v>
      </c>
      <c r="F4" s="107" t="str">
        <f>'overview of responses'!P4</f>
        <v>/</v>
      </c>
      <c r="G4" s="107" t="str">
        <f>'overview of responses'!M4</f>
        <v>/</v>
      </c>
      <c r="H4" s="108" t="str">
        <f>'overview of responses'!N4</f>
        <v>/</v>
      </c>
      <c r="I4" s="107" t="str">
        <f>'overview of responses'!R4</f>
        <v>/</v>
      </c>
      <c r="J4" s="107">
        <f>'chronological view'!H15</f>
        <v>0</v>
      </c>
    </row>
    <row r="5" spans="1:23" x14ac:dyDescent="0.3">
      <c r="A5" s="107">
        <f>'overview of responses'!A5</f>
        <v>4</v>
      </c>
      <c r="B5" s="107" t="str">
        <f>'overview of responses'!C5</f>
        <v>​Austria</v>
      </c>
      <c r="C5" s="107">
        <f>'overview of responses'!B5</f>
        <v>1</v>
      </c>
      <c r="D5" s="107" t="str">
        <f>'overview of responses'!Z5</f>
        <v>Yes</v>
      </c>
      <c r="E5" s="107" t="str">
        <f>'overview of responses'!L5</f>
        <v>Yes</v>
      </c>
      <c r="F5" s="107" t="str">
        <f>'overview of responses'!P5</f>
        <v>Yes</v>
      </c>
      <c r="G5" s="107" t="str">
        <f>'overview of responses'!M5</f>
        <v>/</v>
      </c>
      <c r="H5" s="108" t="str">
        <f>'overview of responses'!N5</f>
        <v>Q4 2019</v>
      </c>
      <c r="I5" s="107">
        <f>'overview of responses'!R5</f>
        <v>1</v>
      </c>
      <c r="J5" s="107">
        <f>'chronological view'!H16</f>
        <v>26</v>
      </c>
    </row>
    <row r="6" spans="1:23" x14ac:dyDescent="0.3">
      <c r="A6" s="107">
        <f>'overview of responses'!A6</f>
        <v>5</v>
      </c>
      <c r="B6" s="107" t="str">
        <f>'overview of responses'!C6</f>
        <v>​Azerbaijan</v>
      </c>
      <c r="C6" s="107">
        <f>'overview of responses'!B6</f>
        <v>1</v>
      </c>
      <c r="D6" s="107" t="str">
        <f>'overview of responses'!Z6</f>
        <v>Yes</v>
      </c>
      <c r="E6" s="107" t="str">
        <f>'overview of responses'!L6</f>
        <v>Yes</v>
      </c>
      <c r="F6" s="107" t="str">
        <f>'overview of responses'!P6</f>
        <v>No</v>
      </c>
      <c r="G6" s="107" t="str">
        <f>'overview of responses'!M6</f>
        <v>/</v>
      </c>
      <c r="H6" s="108" t="str">
        <f>'overview of responses'!N6</f>
        <v>MAR 2019 to JUL 2019</v>
      </c>
      <c r="I6" s="107">
        <f>'overview of responses'!R6</f>
        <v>4</v>
      </c>
      <c r="J6" s="107">
        <f>'chronological view'!H17</f>
        <v>2</v>
      </c>
    </row>
    <row r="7" spans="1:23" x14ac:dyDescent="0.3">
      <c r="A7" s="107">
        <f>'overview of responses'!A7</f>
        <v>6</v>
      </c>
      <c r="B7" s="107" t="str">
        <f>'overview of responses'!C7</f>
        <v>​Belarus</v>
      </c>
      <c r="C7" s="107">
        <f>'overview of responses'!B7</f>
        <v>1</v>
      </c>
      <c r="D7" s="107" t="str">
        <f>'overview of responses'!Z7</f>
        <v>No</v>
      </c>
      <c r="E7" s="107" t="str">
        <f>'overview of responses'!L7</f>
        <v>No, no chart yet</v>
      </c>
      <c r="F7" s="107" t="str">
        <f>'overview of responses'!P7</f>
        <v>/</v>
      </c>
      <c r="G7" s="107" t="str">
        <f>'overview of responses'!M7</f>
        <v>… name unspecified</v>
      </c>
      <c r="H7" s="108" t="str">
        <f>'overview of responses'!N7</f>
        <v>Q1 2020 (plans)</v>
      </c>
      <c r="I7" s="107">
        <f>'overview of responses'!R7</f>
        <v>13</v>
      </c>
      <c r="J7" s="107">
        <f>'chronological view'!H18</f>
        <v>0</v>
      </c>
    </row>
    <row r="8" spans="1:23" x14ac:dyDescent="0.3">
      <c r="A8" s="107">
        <f>'overview of responses'!A8</f>
        <v>7</v>
      </c>
      <c r="B8" s="107" t="str">
        <f>'overview of responses'!C8</f>
        <v>​Belgium</v>
      </c>
      <c r="C8" s="107">
        <f>'overview of responses'!B8</f>
        <v>1</v>
      </c>
      <c r="D8" s="107" t="str">
        <f>'overview of responses'!Z8</f>
        <v>Yes</v>
      </c>
      <c r="E8" s="107" t="str">
        <f>'overview of responses'!L8</f>
        <v>Yes</v>
      </c>
      <c r="F8" s="107" t="str">
        <f>'overview of responses'!P8</f>
        <v>No</v>
      </c>
      <c r="G8" s="107" t="str">
        <f>'overview of responses'!M8</f>
        <v>/</v>
      </c>
      <c r="H8" s="108" t="str">
        <f>'overview of responses'!N8</f>
        <v>SEPT 2019</v>
      </c>
      <c r="I8" s="107">
        <f>'overview of responses'!R8</f>
        <v>1</v>
      </c>
      <c r="J8" s="107">
        <f>'chronological view'!H19</f>
        <v>16</v>
      </c>
    </row>
    <row r="9" spans="1:23" x14ac:dyDescent="0.3">
      <c r="A9" s="107">
        <f>'overview of responses'!A9</f>
        <v>8</v>
      </c>
      <c r="B9" s="107" t="str">
        <f>'overview of responses'!C9</f>
        <v>​Bosnia and Herzegovina</v>
      </c>
      <c r="C9" s="107">
        <f>'overview of responses'!B9</f>
        <v>1</v>
      </c>
      <c r="D9" s="107" t="str">
        <f>'overview of responses'!Z9</f>
        <v>Yes</v>
      </c>
      <c r="E9" s="107" t="str">
        <f>'overview of responses'!L9</f>
        <v>Yes</v>
      </c>
      <c r="F9" s="107" t="str">
        <f>'overview of responses'!P9</f>
        <v>Yes</v>
      </c>
      <c r="G9" s="107" t="str">
        <f>'overview of responses'!M9</f>
        <v>/</v>
      </c>
      <c r="H9" s="108" t="str">
        <f>'overview of responses'!N9</f>
        <v>Q3 2019</v>
      </c>
      <c r="I9" s="107">
        <f>'overview of responses'!R9</f>
        <v>2</v>
      </c>
      <c r="J9" s="107">
        <f>'chronological view'!H20</f>
        <v>1</v>
      </c>
    </row>
    <row r="10" spans="1:23" ht="15" x14ac:dyDescent="0.25">
      <c r="A10" s="107">
        <f>'overview of responses'!A10</f>
        <v>9</v>
      </c>
      <c r="B10" s="107" t="str">
        <f>'overview of responses'!C10</f>
        <v>Bulgaria(*)</v>
      </c>
      <c r="C10" s="107">
        <f>'overview of responses'!B10</f>
        <v>0</v>
      </c>
      <c r="D10" s="107">
        <f>'overview of responses'!Z10</f>
        <v>0</v>
      </c>
      <c r="E10" s="107" t="str">
        <f>'overview of responses'!L10</f>
        <v>Yes</v>
      </c>
      <c r="F10" s="107" t="str">
        <f>'overview of responses'!P10</f>
        <v>?</v>
      </c>
      <c r="G10" s="107" t="str">
        <f>'overview of responses'!M10</f>
        <v>/</v>
      </c>
      <c r="H10" s="108" t="str">
        <f>'overview of responses'!N10</f>
        <v>?</v>
      </c>
      <c r="I10" s="107" t="str">
        <f>'overview of responses'!R10</f>
        <v>?</v>
      </c>
      <c r="J10" s="107">
        <f>'chronological view'!H21</f>
        <v>10</v>
      </c>
    </row>
    <row r="11" spans="1:23" x14ac:dyDescent="0.3">
      <c r="A11" s="107">
        <f>'overview of responses'!A11</f>
        <v>10</v>
      </c>
      <c r="B11" s="107" t="str">
        <f>'overview of responses'!C11</f>
        <v>​Croatia</v>
      </c>
      <c r="C11" s="107">
        <f>'overview of responses'!B11</f>
        <v>1</v>
      </c>
      <c r="D11" s="107" t="str">
        <f>'overview of responses'!Z11</f>
        <v>Yes</v>
      </c>
      <c r="E11" s="107" t="str">
        <f>'overview of responses'!L11</f>
        <v>Yes</v>
      </c>
      <c r="F11" s="107" t="str">
        <f>'overview of responses'!P11</f>
        <v>Yes</v>
      </c>
      <c r="G11" s="107" t="str">
        <f>'overview of responses'!M11</f>
        <v>/</v>
      </c>
      <c r="H11" s="108" t="str">
        <f>'overview of responses'!N11</f>
        <v>Q2 2020</v>
      </c>
      <c r="I11" s="107">
        <f>'overview of responses'!R11</f>
        <v>3</v>
      </c>
      <c r="J11" s="107">
        <f>'chronological view'!H22</f>
        <v>13</v>
      </c>
    </row>
    <row r="12" spans="1:23" x14ac:dyDescent="0.3">
      <c r="A12" s="107">
        <f>'overview of responses'!A12</f>
        <v>11</v>
      </c>
      <c r="B12" s="107" t="str">
        <f>'overview of responses'!C12</f>
        <v>​Cyprus</v>
      </c>
      <c r="C12" s="107">
        <f>'overview of responses'!B12</f>
        <v>1</v>
      </c>
      <c r="D12" s="107" t="str">
        <f>'overview of responses'!Z12</f>
        <v>no answer to the question</v>
      </c>
      <c r="E12" s="107" t="str">
        <f>'overview of responses'!L12</f>
        <v>No, no chart yet</v>
      </c>
      <c r="F12" s="107" t="str">
        <f>'overview of responses'!P12</f>
        <v>/</v>
      </c>
      <c r="G12" s="107" t="str">
        <f>'overview of responses'!M12</f>
        <v>… new naming</v>
      </c>
      <c r="H12" s="108" t="str">
        <f>'overview of responses'!N12</f>
        <v>2019 (plans)</v>
      </c>
      <c r="I12" s="107" t="str">
        <f>'overview of responses'!R12</f>
        <v>/</v>
      </c>
      <c r="J12" s="107">
        <f>'chronological view'!H23</f>
        <v>0</v>
      </c>
    </row>
    <row r="13" spans="1:23" x14ac:dyDescent="0.3">
      <c r="A13" s="107">
        <f>'overview of responses'!A13</f>
        <v>12</v>
      </c>
      <c r="B13" s="107" t="str">
        <f>'overview of responses'!C13</f>
        <v>​Czech Republic</v>
      </c>
      <c r="C13" s="107">
        <f>'overview of responses'!B13</f>
        <v>1</v>
      </c>
      <c r="D13" s="107" t="str">
        <f>'overview of responses'!Z13</f>
        <v>Yes</v>
      </c>
      <c r="E13" s="107" t="str">
        <f>'overview of responses'!L13</f>
        <v>Yes</v>
      </c>
      <c r="F13" s="107" t="str">
        <f>'overview of responses'!P13</f>
        <v>No</v>
      </c>
      <c r="G13" s="107" t="str">
        <f>'overview of responses'!M13</f>
        <v>/</v>
      </c>
      <c r="H13" s="108" t="str">
        <f>'overview of responses'!N13</f>
        <v>Q4 2019</v>
      </c>
      <c r="I13" s="107">
        <f>'overview of responses'!R13</f>
        <v>1</v>
      </c>
      <c r="J13" s="107">
        <f>'chronological view'!H24</f>
        <v>13</v>
      </c>
    </row>
    <row r="14" spans="1:23" x14ac:dyDescent="0.3">
      <c r="A14" s="107">
        <f>'overview of responses'!A14</f>
        <v>13</v>
      </c>
      <c r="B14" s="107" t="str">
        <f>'overview of responses'!C14</f>
        <v>​Denmark</v>
      </c>
      <c r="C14" s="107">
        <f>'overview of responses'!B14</f>
        <v>1</v>
      </c>
      <c r="D14" s="107" t="str">
        <f>'overview of responses'!Z14</f>
        <v>No</v>
      </c>
      <c r="E14" s="107" t="str">
        <f>'overview of responses'!L14</f>
        <v>Yes</v>
      </c>
      <c r="F14" s="107" t="str">
        <f>'overview of responses'!P14</f>
        <v>No</v>
      </c>
      <c r="G14" s="107" t="str">
        <f>'overview of responses'!M14</f>
        <v>/</v>
      </c>
      <c r="H14" s="108" t="str">
        <f>'overview of responses'!N14</f>
        <v>Q3 2020</v>
      </c>
      <c r="I14" s="107">
        <f>'overview of responses'!R14</f>
        <v>18</v>
      </c>
      <c r="J14" s="107">
        <f>'chronological view'!H25</f>
        <v>26</v>
      </c>
    </row>
    <row r="15" spans="1:23" x14ac:dyDescent="0.3">
      <c r="A15" s="107">
        <f>'overview of responses'!A15</f>
        <v>14</v>
      </c>
      <c r="B15" s="107" t="str">
        <f>'overview of responses'!C15</f>
        <v>​Estonia</v>
      </c>
      <c r="C15" s="107">
        <f>'overview of responses'!B15</f>
        <v>1</v>
      </c>
      <c r="D15" s="107" t="str">
        <f>'overview of responses'!Z15</f>
        <v>Yes</v>
      </c>
      <c r="E15" s="107" t="str">
        <f>'overview of responses'!L15</f>
        <v>Yes</v>
      </c>
      <c r="F15" s="107" t="str">
        <f>'overview of responses'!P15</f>
        <v>No</v>
      </c>
      <c r="G15" s="107" t="str">
        <f>'overview of responses'!M15</f>
        <v>/</v>
      </c>
      <c r="H15" s="108" t="str">
        <f>'overview of responses'!N15</f>
        <v>Q2 2019</v>
      </c>
      <c r="I15" s="107">
        <f>'overview of responses'!R15</f>
        <v>1</v>
      </c>
      <c r="J15" s="107">
        <f>'chronological view'!H26</f>
        <v>8</v>
      </c>
    </row>
    <row r="16" spans="1:23" x14ac:dyDescent="0.3">
      <c r="A16" s="107">
        <f>'overview of responses'!A16</f>
        <v>15</v>
      </c>
      <c r="B16" s="107" t="str">
        <f>'overview of responses'!C16</f>
        <v>​Finland</v>
      </c>
      <c r="C16" s="107">
        <f>'overview of responses'!B16</f>
        <v>1</v>
      </c>
      <c r="D16" s="107" t="str">
        <f>'overview of responses'!Z16</f>
        <v>no answer to the question</v>
      </c>
      <c r="E16" s="107" t="str">
        <f>'overview of responses'!L16</f>
        <v>No, done</v>
      </c>
      <c r="F16" s="107" t="str">
        <f>'overview of responses'!P16</f>
        <v>/</v>
      </c>
      <c r="G16" s="107" t="str">
        <f>'overview of responses'!M16</f>
        <v>/</v>
      </c>
      <c r="H16" s="108" t="str">
        <f>'overview of responses'!N16</f>
        <v>/</v>
      </c>
      <c r="I16" s="107" t="str">
        <f>'overview of responses'!R16</f>
        <v>/</v>
      </c>
      <c r="J16" s="107">
        <f>'chronological view'!H27</f>
        <v>0</v>
      </c>
    </row>
    <row r="17" spans="1:10" x14ac:dyDescent="0.3">
      <c r="A17" s="107">
        <f>'overview of responses'!A17</f>
        <v>16</v>
      </c>
      <c r="B17" s="107" t="str">
        <f>'overview of responses'!C17</f>
        <v>​France</v>
      </c>
      <c r="C17" s="107">
        <f>'overview of responses'!B17</f>
        <v>1</v>
      </c>
      <c r="D17" s="107" t="str">
        <f>'overview of responses'!Z17</f>
        <v>Yes</v>
      </c>
      <c r="E17" s="107" t="str">
        <f>'overview of responses'!L17</f>
        <v>Yes</v>
      </c>
      <c r="F17" s="107" t="str">
        <f>'overview of responses'!P17</f>
        <v>Yes</v>
      </c>
      <c r="G17" s="107" t="str">
        <f>'overview of responses'!M17</f>
        <v>/</v>
      </c>
      <c r="H17" s="108" t="str">
        <f>'overview of responses'!N17</f>
        <v>Q2 2019</v>
      </c>
      <c r="I17" s="107">
        <f>'overview of responses'!R17</f>
        <v>14</v>
      </c>
      <c r="J17" s="107">
        <f>'chronological view'!H28</f>
        <v>717</v>
      </c>
    </row>
    <row r="18" spans="1:10" x14ac:dyDescent="0.3">
      <c r="A18" s="107">
        <f>'overview of responses'!A18</f>
        <v>17</v>
      </c>
      <c r="B18" s="107" t="str">
        <f>'overview of responses'!C18</f>
        <v>​Georgia(*)</v>
      </c>
      <c r="C18" s="107">
        <f>'overview of responses'!B18</f>
        <v>0</v>
      </c>
      <c r="D18" s="107">
        <f>'overview of responses'!Z18</f>
        <v>0</v>
      </c>
      <c r="E18" s="107" t="str">
        <f>'overview of responses'!L18</f>
        <v>No, no chart yet</v>
      </c>
      <c r="F18" s="107" t="str">
        <f>'overview of responses'!P18</f>
        <v>/</v>
      </c>
      <c r="G18" s="107" t="str">
        <f>'overview of responses'!M18</f>
        <v>/</v>
      </c>
      <c r="H18" s="108" t="str">
        <f>'overview of responses'!N18</f>
        <v>/</v>
      </c>
      <c r="I18" s="107" t="str">
        <f>'overview of responses'!R18</f>
        <v>/</v>
      </c>
      <c r="J18" s="107">
        <f>'chronological view'!H29</f>
        <v>0</v>
      </c>
    </row>
    <row r="19" spans="1:10" x14ac:dyDescent="0.3">
      <c r="A19" s="107">
        <f>'overview of responses'!A19</f>
        <v>18</v>
      </c>
      <c r="B19" s="107" t="str">
        <f>'overview of responses'!C19</f>
        <v>​Germany</v>
      </c>
      <c r="C19" s="107">
        <f>'overview of responses'!B19</f>
        <v>1</v>
      </c>
      <c r="D19" s="107" t="str">
        <f>'overview of responses'!Z19</f>
        <v>Yes, but…</v>
      </c>
      <c r="E19" s="107" t="str">
        <f>'overview of responses'!L19</f>
        <v>Yes</v>
      </c>
      <c r="F19" s="107" t="str">
        <f>'overview of responses'!P19</f>
        <v>No</v>
      </c>
      <c r="G19" s="107" t="str">
        <f>'overview of responses'!M19</f>
        <v>/</v>
      </c>
      <c r="H19" s="108" t="str">
        <f>'overview of responses'!N19</f>
        <v>2014 - 2030</v>
      </c>
      <c r="I19" s="107">
        <f>'overview of responses'!R19</f>
        <v>150</v>
      </c>
      <c r="J19" s="107">
        <f>'chronological view'!H30</f>
        <v>113</v>
      </c>
    </row>
    <row r="20" spans="1:10" x14ac:dyDescent="0.3">
      <c r="A20" s="107">
        <f>'overview of responses'!A20</f>
        <v>19</v>
      </c>
      <c r="B20" s="107" t="str">
        <f>'overview of responses'!C20</f>
        <v>​Germany MIL</v>
      </c>
      <c r="C20" s="107">
        <f>'overview of responses'!B20</f>
        <v>1</v>
      </c>
      <c r="D20" s="107" t="str">
        <f>'overview of responses'!Z20</f>
        <v>Yes</v>
      </c>
      <c r="E20" s="107" t="str">
        <f>'overview of responses'!L20</f>
        <v>Yes</v>
      </c>
      <c r="F20" s="107" t="str">
        <f>'overview of responses'!P20</f>
        <v>Yes</v>
      </c>
      <c r="G20" s="107" t="str">
        <f>'overview of responses'!M20</f>
        <v>/</v>
      </c>
      <c r="H20" s="108" t="str">
        <f>'overview of responses'!N20</f>
        <v>Today</v>
      </c>
      <c r="I20" s="107" t="str">
        <f>'overview of responses'!R20</f>
        <v>/</v>
      </c>
      <c r="J20" s="107">
        <f>'chronological view'!H31</f>
        <v>15</v>
      </c>
    </row>
    <row r="21" spans="1:10" x14ac:dyDescent="0.3">
      <c r="A21" s="107">
        <f>'overview of responses'!A21</f>
        <v>20</v>
      </c>
      <c r="B21" s="107" t="str">
        <f>'overview of responses'!C21</f>
        <v>​Greece</v>
      </c>
      <c r="C21" s="107">
        <f>'overview of responses'!B21</f>
        <v>1</v>
      </c>
      <c r="D21" s="107" t="str">
        <f>'overview of responses'!Z21</f>
        <v>Yes, but…</v>
      </c>
      <c r="E21" s="107" t="str">
        <f>'overview of responses'!L21</f>
        <v>Yes</v>
      </c>
      <c r="F21" s="107" t="str">
        <f>'overview of responses'!P21</f>
        <v>No</v>
      </c>
      <c r="G21" s="107" t="str">
        <f>'overview of responses'!M21</f>
        <v>/</v>
      </c>
      <c r="H21" s="108" t="str">
        <f>'overview of responses'!N21</f>
        <v>end 2022</v>
      </c>
      <c r="I21" s="107">
        <f>'overview of responses'!R21</f>
        <v>3</v>
      </c>
      <c r="J21" s="107">
        <f>'chronological view'!H32</f>
        <v>7</v>
      </c>
    </row>
    <row r="22" spans="1:10" x14ac:dyDescent="0.3">
      <c r="A22" s="107">
        <f>'overview of responses'!A22</f>
        <v>21</v>
      </c>
      <c r="B22" s="107" t="str">
        <f>'overview of responses'!C22</f>
        <v>​Hungary</v>
      </c>
      <c r="C22" s="107">
        <f>'overview of responses'!B22</f>
        <v>1</v>
      </c>
      <c r="D22" s="107">
        <f>'overview of responses'!Z22</f>
        <v>0</v>
      </c>
      <c r="E22" s="107" t="str">
        <f>'overview of responses'!L22</f>
        <v>Yes</v>
      </c>
      <c r="F22" s="107" t="str">
        <f>'overview of responses'!P22</f>
        <v>No</v>
      </c>
      <c r="G22" s="107" t="str">
        <f>'overview of responses'!M22</f>
        <v>/</v>
      </c>
      <c r="H22" s="108" t="str">
        <f>'overview of responses'!N22</f>
        <v>JUNE 2020</v>
      </c>
      <c r="I22" s="107">
        <f>'overview of responses'!R22</f>
        <v>1</v>
      </c>
      <c r="J22" s="107">
        <f>'chronological view'!H33</f>
        <v>14</v>
      </c>
    </row>
    <row r="23" spans="1:10" x14ac:dyDescent="0.3">
      <c r="A23" s="107">
        <f>'overview of responses'!A23</f>
        <v>22</v>
      </c>
      <c r="B23" s="107" t="str">
        <f>'overview of responses'!C23</f>
        <v>​Iceland(*)</v>
      </c>
      <c r="C23" s="107">
        <f>'overview of responses'!B23</f>
        <v>0</v>
      </c>
      <c r="D23" s="107">
        <f>'overview of responses'!Z23</f>
        <v>0</v>
      </c>
      <c r="E23" s="107" t="str">
        <f>'overview of responses'!L23</f>
        <v>Yes</v>
      </c>
      <c r="F23" s="107" t="str">
        <f>'overview of responses'!P23</f>
        <v>?</v>
      </c>
      <c r="G23" s="107" t="str">
        <f>'overview of responses'!M23</f>
        <v>/</v>
      </c>
      <c r="H23" s="108" t="str">
        <f>'overview of responses'!N23</f>
        <v>?</v>
      </c>
      <c r="I23" s="107" t="str">
        <f>'overview of responses'!R23</f>
        <v>/</v>
      </c>
      <c r="J23" s="107">
        <f>'chronological view'!H34</f>
        <v>20</v>
      </c>
    </row>
    <row r="24" spans="1:10" x14ac:dyDescent="0.3">
      <c r="A24" s="107">
        <f>'overview of responses'!A24</f>
        <v>23</v>
      </c>
      <c r="B24" s="107" t="str">
        <f>'overview of responses'!C24</f>
        <v>​Ireland</v>
      </c>
      <c r="C24" s="107">
        <f>'overview of responses'!B24</f>
        <v>1</v>
      </c>
      <c r="D24" s="107" t="str">
        <f>'overview of responses'!Z24</f>
        <v>no answer to the question</v>
      </c>
      <c r="E24" s="107" t="str">
        <f>'overview of responses'!L24</f>
        <v>Yes</v>
      </c>
      <c r="F24" s="107" t="str">
        <f>'overview of responses'!P24</f>
        <v>No</v>
      </c>
      <c r="G24" s="107" t="str">
        <f>'overview of responses'!M24</f>
        <v>/</v>
      </c>
      <c r="H24" s="108" t="str">
        <f>'overview of responses'!N24</f>
        <v>Q4 2018 -  Q4 2019</v>
      </c>
      <c r="I24" s="107" t="str">
        <f>'overview of responses'!R24</f>
        <v>/</v>
      </c>
      <c r="J24" s="107">
        <f>'chronological view'!H35</f>
        <v>4</v>
      </c>
    </row>
    <row r="25" spans="1:10" x14ac:dyDescent="0.3">
      <c r="A25" s="107">
        <f>'overview of responses'!A25</f>
        <v>24</v>
      </c>
      <c r="B25" s="107" t="str">
        <f>'overview of responses'!C25</f>
        <v>​Israel</v>
      </c>
      <c r="C25" s="107">
        <f>'overview of responses'!B25</f>
        <v>1</v>
      </c>
      <c r="D25" s="107" t="str">
        <f>'overview of responses'!Z25</f>
        <v>Yes</v>
      </c>
      <c r="E25" s="107" t="str">
        <f>'overview of responses'!L25</f>
        <v>No, done</v>
      </c>
      <c r="F25" s="107" t="str">
        <f>'overview of responses'!P25</f>
        <v>/</v>
      </c>
      <c r="G25" s="107" t="str">
        <f>'overview of responses'!M25</f>
        <v>/</v>
      </c>
      <c r="H25" s="108" t="str">
        <f>'overview of responses'!N25</f>
        <v>/</v>
      </c>
      <c r="I25" s="107" t="str">
        <f>'overview of responses'!R25</f>
        <v>/</v>
      </c>
      <c r="J25" s="107">
        <f>'chronological view'!H36</f>
        <v>0</v>
      </c>
    </row>
    <row r="26" spans="1:10" x14ac:dyDescent="0.3">
      <c r="A26" s="107">
        <f>'overview of responses'!A26</f>
        <v>25</v>
      </c>
      <c r="B26" s="107" t="str">
        <f>'overview of responses'!C26</f>
        <v>​Italy</v>
      </c>
      <c r="C26" s="107">
        <f>'overview of responses'!B26</f>
        <v>1</v>
      </c>
      <c r="D26" s="107" t="str">
        <f>'overview of responses'!Z26</f>
        <v>Yes</v>
      </c>
      <c r="E26" s="107" t="str">
        <f>'overview of responses'!L26</f>
        <v>Yes</v>
      </c>
      <c r="F26" s="107" t="str">
        <f>'overview of responses'!P26</f>
        <v>No</v>
      </c>
      <c r="G26" s="107" t="str">
        <f>'overview of responses'!M26</f>
        <v>/</v>
      </c>
      <c r="H26" s="108" t="str">
        <f>'overview of responses'!N26</f>
        <v>SEPT 2019 to DEC 2019</v>
      </c>
      <c r="I26" s="107">
        <f>'overview of responses'!R26</f>
        <v>4</v>
      </c>
      <c r="J26" s="107">
        <f>'chronological view'!H37</f>
        <v>50</v>
      </c>
    </row>
    <row r="27" spans="1:10" x14ac:dyDescent="0.3">
      <c r="A27" s="107">
        <f>'overview of responses'!A27</f>
        <v>26</v>
      </c>
      <c r="B27" s="107" t="str">
        <f>'overview of responses'!C27</f>
        <v>​Kazakhstan</v>
      </c>
      <c r="C27" s="107">
        <f>'overview of responses'!B27</f>
        <v>1</v>
      </c>
      <c r="D27" s="107" t="str">
        <f>'overview of responses'!Z27</f>
        <v>Yes</v>
      </c>
      <c r="E27" s="107" t="str">
        <f>'overview of responses'!L27</f>
        <v>No, no chart yet</v>
      </c>
      <c r="F27" s="107" t="str">
        <f>'overview of responses'!P27</f>
        <v>/</v>
      </c>
      <c r="G27" s="107" t="str">
        <f>'overview of responses'!M27</f>
        <v>… new naming</v>
      </c>
      <c r="H27" s="108" t="str">
        <f>'overview of responses'!N27</f>
        <v>23 MAY 19 (plan)</v>
      </c>
      <c r="I27" s="107" t="str">
        <f>'overview of responses'!R27</f>
        <v>/</v>
      </c>
      <c r="J27" s="107">
        <f>'chronological view'!H38</f>
        <v>0</v>
      </c>
    </row>
    <row r="28" spans="1:10" x14ac:dyDescent="0.3">
      <c r="A28" s="107">
        <f>'overview of responses'!A28</f>
        <v>27</v>
      </c>
      <c r="B28" s="107" t="str">
        <f>'overview of responses'!C28</f>
        <v>​Kyrgyzstan</v>
      </c>
      <c r="C28" s="107">
        <f>'overview of responses'!B28</f>
        <v>1</v>
      </c>
      <c r="D28" s="107" t="str">
        <f>'overview of responses'!Z28</f>
        <v>Yes</v>
      </c>
      <c r="E28" s="107" t="str">
        <f>'overview of responses'!L28</f>
        <v>Yes</v>
      </c>
      <c r="F28" s="107" t="str">
        <f>'overview of responses'!P28</f>
        <v>Yes</v>
      </c>
      <c r="G28" s="107" t="str">
        <f>'overview of responses'!M28</f>
        <v>/</v>
      </c>
      <c r="H28" s="108">
        <f>'overview of responses'!N28</f>
        <v>2020</v>
      </c>
      <c r="I28" s="107">
        <f>'overview of responses'!R28</f>
        <v>2</v>
      </c>
      <c r="J28" s="107">
        <f>'chronological view'!H39</f>
        <v>2</v>
      </c>
    </row>
    <row r="29" spans="1:10" x14ac:dyDescent="0.3">
      <c r="A29" s="107">
        <f>'overview of responses'!A29</f>
        <v>28</v>
      </c>
      <c r="B29" s="107" t="str">
        <f>'overview of responses'!C29</f>
        <v>​Latvia</v>
      </c>
      <c r="C29" s="107">
        <f>'overview of responses'!B29</f>
        <v>1</v>
      </c>
      <c r="D29" s="107" t="str">
        <f>'overview of responses'!Z29</f>
        <v>Yes, but…</v>
      </c>
      <c r="E29" s="107" t="str">
        <f>'overview of responses'!L29</f>
        <v>No, no chart yet</v>
      </c>
      <c r="F29" s="107" t="str">
        <f>'overview of responses'!P29</f>
        <v>/</v>
      </c>
      <c r="G29" s="107" t="str">
        <f>'overview of responses'!M29</f>
        <v>… name unspecified</v>
      </c>
      <c r="H29" s="108" t="str">
        <f>'overview of responses'!N29</f>
        <v>end 2021 (plans)</v>
      </c>
      <c r="I29" s="107">
        <f>'overview of responses'!R29</f>
        <v>2</v>
      </c>
      <c r="J29" s="107">
        <f>'chronological view'!H40</f>
        <v>0</v>
      </c>
    </row>
    <row r="30" spans="1:10" x14ac:dyDescent="0.3">
      <c r="A30" s="107">
        <f>'overview of responses'!A30</f>
        <v>29</v>
      </c>
      <c r="B30" s="107" t="str">
        <f>'overview of responses'!C30</f>
        <v>​Lithuania</v>
      </c>
      <c r="C30" s="107">
        <f>'overview of responses'!B30</f>
        <v>1</v>
      </c>
      <c r="D30" s="107" t="str">
        <f>'overview of responses'!Z30</f>
        <v>Yes</v>
      </c>
      <c r="E30" s="107" t="str">
        <f>'overview of responses'!L30</f>
        <v>Yes</v>
      </c>
      <c r="F30" s="107" t="str">
        <f>'overview of responses'!P30</f>
        <v>Yes</v>
      </c>
      <c r="G30" s="107" t="str">
        <f>'overview of responses'!M30</f>
        <v>/</v>
      </c>
      <c r="H30" s="108" t="str">
        <f>'overview of responses'!N30</f>
        <v>Q4 2019</v>
      </c>
      <c r="I30" s="107">
        <f>'overview of responses'!R30</f>
        <v>6</v>
      </c>
      <c r="J30" s="107">
        <f>'chronological view'!H41</f>
        <v>6</v>
      </c>
    </row>
    <row r="31" spans="1:10" x14ac:dyDescent="0.3">
      <c r="A31" s="107">
        <f>'overview of responses'!A31</f>
        <v>30</v>
      </c>
      <c r="B31" s="107" t="str">
        <f>'overview of responses'!C31</f>
        <v>​Luxembourg</v>
      </c>
      <c r="C31" s="107">
        <f>'overview of responses'!B31</f>
        <v>1</v>
      </c>
      <c r="D31" s="107" t="str">
        <f>'overview of responses'!Z31</f>
        <v>Yes</v>
      </c>
      <c r="E31" s="107" t="str">
        <f>'overview of responses'!L31</f>
        <v>No, no chart yet</v>
      </c>
      <c r="F31" s="107" t="str">
        <f>'overview of responses'!P31</f>
        <v>/</v>
      </c>
      <c r="G31" s="107" t="str">
        <f>'overview of responses'!M31</f>
        <v>… new naming</v>
      </c>
      <c r="H31" s="108" t="str">
        <f>'overview of responses'!N31</f>
        <v>Q4 2019 (plans)</v>
      </c>
      <c r="I31" s="107" t="str">
        <f>'overview of responses'!R31</f>
        <v>/</v>
      </c>
      <c r="J31" s="107">
        <f>'chronological view'!H42</f>
        <v>0</v>
      </c>
    </row>
    <row r="32" spans="1:10" x14ac:dyDescent="0.3">
      <c r="A32" s="107">
        <f>'overview of responses'!A32</f>
        <v>31</v>
      </c>
      <c r="B32" s="107" t="str">
        <f>'overview of responses'!C32</f>
        <v>​Malta</v>
      </c>
      <c r="C32" s="107">
        <f>'overview of responses'!B32</f>
        <v>1</v>
      </c>
      <c r="D32" s="107" t="str">
        <f>'overview of responses'!Z32</f>
        <v>no answer to the question</v>
      </c>
      <c r="E32" s="107" t="str">
        <f>'overview of responses'!L32</f>
        <v>No, done</v>
      </c>
      <c r="F32" s="107" t="str">
        <f>'overview of responses'!P32</f>
        <v>/</v>
      </c>
      <c r="G32" s="107" t="str">
        <f>'overview of responses'!M32</f>
        <v>/</v>
      </c>
      <c r="H32" s="108" t="str">
        <f>'overview of responses'!N32</f>
        <v>/</v>
      </c>
      <c r="I32" s="107" t="str">
        <f>'overview of responses'!R32</f>
        <v>/</v>
      </c>
      <c r="J32" s="107">
        <f>'chronological view'!H43</f>
        <v>0</v>
      </c>
    </row>
    <row r="33" spans="1:10" x14ac:dyDescent="0.3">
      <c r="A33" s="107">
        <f>'overview of responses'!A33</f>
        <v>32</v>
      </c>
      <c r="B33" s="107" t="str">
        <f>'overview of responses'!C33</f>
        <v>​Montenegro</v>
      </c>
      <c r="C33" s="107">
        <f>'overview of responses'!B33</f>
        <v>1</v>
      </c>
      <c r="D33" s="107" t="str">
        <f>'overview of responses'!Z33</f>
        <v>Yes</v>
      </c>
      <c r="E33" s="107" t="str">
        <f>'overview of responses'!L33</f>
        <v>Yes</v>
      </c>
      <c r="F33" s="107" t="str">
        <f>'overview of responses'!P33</f>
        <v>Yes</v>
      </c>
      <c r="G33" s="107" t="str">
        <f>'overview of responses'!M33</f>
        <v>/</v>
      </c>
      <c r="H33" s="108" t="str">
        <f>'overview of responses'!N33</f>
        <v>Today</v>
      </c>
      <c r="I33" s="107">
        <f>'overview of responses'!R33</f>
        <v>2</v>
      </c>
      <c r="J33" s="107">
        <f>'chronological view'!H44</f>
        <v>1</v>
      </c>
    </row>
    <row r="34" spans="1:10" x14ac:dyDescent="0.3">
      <c r="A34" s="107">
        <f>'overview of responses'!A34</f>
        <v>33</v>
      </c>
      <c r="B34" s="107" t="str">
        <f>'overview of responses'!C34</f>
        <v>​Morocco</v>
      </c>
      <c r="C34" s="107">
        <f>'overview of responses'!B34</f>
        <v>1</v>
      </c>
      <c r="D34" s="107" t="str">
        <f>'overview of responses'!Z34</f>
        <v>Yes</v>
      </c>
      <c r="E34" s="107" t="str">
        <f>'overview of responses'!L34</f>
        <v>Yes</v>
      </c>
      <c r="F34" s="107" t="str">
        <f>'overview of responses'!P34</f>
        <v>Yes</v>
      </c>
      <c r="G34" s="107" t="str">
        <f>'overview of responses'!M34</f>
        <v>/</v>
      </c>
      <c r="H34" s="108" t="str">
        <f>'overview of responses'!N34</f>
        <v>Q1 2020</v>
      </c>
      <c r="I34" s="107">
        <f>'overview of responses'!R34</f>
        <v>10</v>
      </c>
      <c r="J34" s="107">
        <f>'chronological view'!H45</f>
        <v>9</v>
      </c>
    </row>
    <row r="35" spans="1:10" x14ac:dyDescent="0.3">
      <c r="A35" s="107">
        <f>'overview of responses'!A35</f>
        <v>34</v>
      </c>
      <c r="B35" s="107" t="str">
        <f>'overview of responses'!C35</f>
        <v>​Netherlands</v>
      </c>
      <c r="C35" s="107">
        <f>'overview of responses'!B35</f>
        <v>1</v>
      </c>
      <c r="D35" s="107" t="str">
        <f>'overview of responses'!Z35</f>
        <v>Yes</v>
      </c>
      <c r="E35" s="107" t="str">
        <f>'overview of responses'!L35</f>
        <v>Yes</v>
      </c>
      <c r="F35" s="107" t="str">
        <f>'overview of responses'!P35</f>
        <v>Yes</v>
      </c>
      <c r="G35" s="107" t="str">
        <f>'overview of responses'!M35</f>
        <v>/</v>
      </c>
      <c r="H35" s="108" t="str">
        <f>'overview of responses'!N35</f>
        <v>2019 (plans)</v>
      </c>
      <c r="I35" s="107">
        <f>'overview of responses'!R35</f>
        <v>1</v>
      </c>
      <c r="J35" s="107">
        <f>'chronological view'!H46</f>
        <v>13</v>
      </c>
    </row>
    <row r="36" spans="1:10" x14ac:dyDescent="0.3">
      <c r="A36" s="107">
        <f>'overview of responses'!A36</f>
        <v>35</v>
      </c>
      <c r="B36" s="107" t="str">
        <f>'overview of responses'!C36</f>
        <v>​Norway</v>
      </c>
      <c r="C36" s="107">
        <f>'overview of responses'!B36</f>
        <v>1</v>
      </c>
      <c r="D36" s="107" t="str">
        <f>'overview of responses'!Z36</f>
        <v>No</v>
      </c>
      <c r="E36" s="107" t="str">
        <f>'overview of responses'!L36</f>
        <v>Yes</v>
      </c>
      <c r="F36" s="107" t="str">
        <f>'overview of responses'!P36</f>
        <v>No</v>
      </c>
      <c r="G36" s="107" t="str">
        <f>'overview of responses'!M36</f>
        <v>/</v>
      </c>
      <c r="H36" s="108" t="str">
        <f>'overview of responses'!N36</f>
        <v>JUL 2019 to JUL 2021</v>
      </c>
      <c r="I36" s="107">
        <f>'overview of responses'!R36</f>
        <v>28</v>
      </c>
      <c r="J36" s="107">
        <f>'chronological view'!H47</f>
        <v>139</v>
      </c>
    </row>
    <row r="37" spans="1:10" x14ac:dyDescent="0.3">
      <c r="A37" s="107">
        <f>'overview of responses'!A37</f>
        <v>36</v>
      </c>
      <c r="B37" s="107" t="str">
        <f>'overview of responses'!C37</f>
        <v>​Poland</v>
      </c>
      <c r="C37" s="107">
        <f>'overview of responses'!B37</f>
        <v>1</v>
      </c>
      <c r="D37" s="107" t="str">
        <f>'overview of responses'!Z37</f>
        <v>Yes</v>
      </c>
      <c r="E37" s="107" t="str">
        <f>'overview of responses'!L37</f>
        <v>Yes</v>
      </c>
      <c r="F37" s="107" t="str">
        <f>'overview of responses'!P37</f>
        <v>Yes</v>
      </c>
      <c r="G37" s="107" t="str">
        <f>'overview of responses'!M37</f>
        <v>/</v>
      </c>
      <c r="H37" s="108" t="str">
        <f>'overview of responses'!N37</f>
        <v>Q3 2020</v>
      </c>
      <c r="I37" s="107">
        <f>'overview of responses'!R37</f>
        <v>1</v>
      </c>
      <c r="J37" s="107">
        <f>'chronological view'!H48</f>
        <v>31</v>
      </c>
    </row>
    <row r="38" spans="1:10" x14ac:dyDescent="0.3">
      <c r="A38" s="107">
        <f>'overview of responses'!A38</f>
        <v>37</v>
      </c>
      <c r="B38" s="107" t="str">
        <f>'overview of responses'!C38</f>
        <v>​Portugal</v>
      </c>
      <c r="C38" s="107">
        <f>'overview of responses'!B38</f>
        <v>1</v>
      </c>
      <c r="D38" s="107" t="str">
        <f>'overview of responses'!Z38</f>
        <v>no answer to the question</v>
      </c>
      <c r="E38" s="107" t="str">
        <f>'overview of responses'!L38</f>
        <v>Yes</v>
      </c>
      <c r="F38" s="107" t="str">
        <f>'overview of responses'!P38</f>
        <v>No</v>
      </c>
      <c r="G38" s="107" t="str">
        <f>'overview of responses'!M38</f>
        <v>/</v>
      </c>
      <c r="H38" s="108" t="str">
        <f>'overview of responses'!N38</f>
        <v>APR 2019 to NOV 2019</v>
      </c>
      <c r="I38" s="107" t="str">
        <f>'overview of responses'!R38</f>
        <v>/</v>
      </c>
      <c r="J38" s="107">
        <f>'chronological view'!H49</f>
        <v>10</v>
      </c>
    </row>
    <row r="39" spans="1:10" x14ac:dyDescent="0.3">
      <c r="A39" s="107">
        <f>'overview of responses'!A39</f>
        <v>38</v>
      </c>
      <c r="B39" s="107" t="str">
        <f>'overview of responses'!C39</f>
        <v>​Republic of Moldova</v>
      </c>
      <c r="C39" s="107">
        <f>'overview of responses'!B39</f>
        <v>1</v>
      </c>
      <c r="D39" s="107" t="str">
        <f>'overview of responses'!Z39</f>
        <v>Yes</v>
      </c>
      <c r="E39" s="107" t="str">
        <f>'overview of responses'!L39</f>
        <v>Yes</v>
      </c>
      <c r="F39" s="107" t="str">
        <f>'overview of responses'!P39</f>
        <v>Yes</v>
      </c>
      <c r="G39" s="107" t="str">
        <f>'overview of responses'!M39</f>
        <v>/</v>
      </c>
      <c r="H39" s="108">
        <f>'overview of responses'!N39</f>
        <v>2020</v>
      </c>
      <c r="I39" s="107">
        <f>'overview of responses'!R39</f>
        <v>2</v>
      </c>
      <c r="J39" s="107">
        <f>'chronological view'!H50</f>
        <v>16</v>
      </c>
    </row>
    <row r="40" spans="1:10" x14ac:dyDescent="0.3">
      <c r="A40" s="107">
        <f>'overview of responses'!A40</f>
        <v>39</v>
      </c>
      <c r="B40" s="107" t="str">
        <f>'overview of responses'!C40</f>
        <v>​Romania(*)</v>
      </c>
      <c r="C40" s="107">
        <f>'overview of responses'!B40</f>
        <v>0</v>
      </c>
      <c r="D40" s="107">
        <f>'overview of responses'!Z40</f>
        <v>0</v>
      </c>
      <c r="E40" s="107" t="str">
        <f>'overview of responses'!L40</f>
        <v>Yes</v>
      </c>
      <c r="F40" s="107" t="str">
        <f>'overview of responses'!P40</f>
        <v>?</v>
      </c>
      <c r="G40" s="107" t="str">
        <f>'overview of responses'!M40</f>
        <v>/</v>
      </c>
      <c r="H40" s="108" t="str">
        <f>'overview of responses'!N40</f>
        <v>not later than 2020 plans?</v>
      </c>
      <c r="I40" s="107" t="str">
        <f>'overview of responses'!R40</f>
        <v>/</v>
      </c>
      <c r="J40" s="107">
        <f>'chronological view'!H51</f>
        <v>2</v>
      </c>
    </row>
    <row r="41" spans="1:10" x14ac:dyDescent="0.3">
      <c r="A41" s="107">
        <f>'overview of responses'!A41</f>
        <v>40</v>
      </c>
      <c r="B41" s="107" t="str">
        <f>'overview of responses'!C41</f>
        <v>​Russian Federation</v>
      </c>
      <c r="C41" s="107">
        <f>'overview of responses'!B41</f>
        <v>1</v>
      </c>
      <c r="D41" s="107" t="str">
        <f>'overview of responses'!Z41</f>
        <v>No</v>
      </c>
      <c r="E41" s="107" t="str">
        <f>'overview of responses'!L41</f>
        <v>Yes</v>
      </c>
      <c r="F41" s="107" t="str">
        <f>'overview of responses'!P41</f>
        <v>No</v>
      </c>
      <c r="G41" s="107" t="str">
        <f>'overview of responses'!M41</f>
        <v>/</v>
      </c>
      <c r="H41" s="108" t="str">
        <f>'overview of responses'!N41</f>
        <v>2019 - 2022</v>
      </c>
      <c r="I41" s="107">
        <f>'overview of responses'!R41</f>
        <v>40</v>
      </c>
      <c r="J41" s="107">
        <f>'chronological view'!H52</f>
        <v>37</v>
      </c>
    </row>
    <row r="42" spans="1:10" x14ac:dyDescent="0.3">
      <c r="A42" s="107">
        <f>'overview of responses'!A42</f>
        <v>41</v>
      </c>
      <c r="B42" s="107" t="str">
        <f>'overview of responses'!C42</f>
        <v>​Serbia</v>
      </c>
      <c r="C42" s="107">
        <f>'overview of responses'!B42</f>
        <v>1</v>
      </c>
      <c r="D42" s="107" t="str">
        <f>'overview of responses'!Z42</f>
        <v>Yes</v>
      </c>
      <c r="E42" s="107" t="str">
        <f>'overview of responses'!L42</f>
        <v>Yes</v>
      </c>
      <c r="F42" s="107" t="str">
        <f>'overview of responses'!P42</f>
        <v>Yes</v>
      </c>
      <c r="G42" s="107" t="str">
        <f>'overview of responses'!M42</f>
        <v>/</v>
      </c>
      <c r="H42" s="108" t="str">
        <f>'overview of responses'!N42</f>
        <v>Today</v>
      </c>
      <c r="I42" s="107">
        <f>'overview of responses'!R42</f>
        <v>2</v>
      </c>
      <c r="J42" s="107">
        <f>'chronological view'!H53</f>
        <v>7</v>
      </c>
    </row>
    <row r="43" spans="1:10" x14ac:dyDescent="0.3">
      <c r="A43" s="107">
        <f>'overview of responses'!A43</f>
        <v>42</v>
      </c>
      <c r="B43" s="107" t="str">
        <f>'overview of responses'!C43</f>
        <v>​Slovakia</v>
      </c>
      <c r="C43" s="107">
        <f>'overview of responses'!B43</f>
        <v>1</v>
      </c>
      <c r="D43" s="107" t="str">
        <f>'overview of responses'!Z43</f>
        <v>Yes</v>
      </c>
      <c r="E43" s="107" t="str">
        <f>'overview of responses'!L43</f>
        <v>Yes</v>
      </c>
      <c r="F43" s="107" t="str">
        <f>'overview of responses'!P43</f>
        <v>Yes</v>
      </c>
      <c r="G43" s="107" t="str">
        <f>'overview of responses'!M43</f>
        <v>/</v>
      </c>
      <c r="H43" s="108" t="str">
        <f>'overview of responses'!N43</f>
        <v>Q4 2019</v>
      </c>
      <c r="I43" s="107">
        <f>'overview of responses'!R43</f>
        <v>1</v>
      </c>
      <c r="J43" s="107">
        <f>'chronological view'!H54</f>
        <v>8</v>
      </c>
    </row>
    <row r="44" spans="1:10" x14ac:dyDescent="0.3">
      <c r="A44" s="107">
        <f>'overview of responses'!A44</f>
        <v>43</v>
      </c>
      <c r="B44" s="107" t="str">
        <f>'overview of responses'!C44</f>
        <v>Slovenia</v>
      </c>
      <c r="C44" s="107">
        <f>'overview of responses'!B44</f>
        <v>1</v>
      </c>
      <c r="D44" s="107" t="str">
        <f>'overview of responses'!Z44</f>
        <v>Yes</v>
      </c>
      <c r="E44" s="107" t="str">
        <f>'overview of responses'!L44</f>
        <v>No, no chart yet</v>
      </c>
      <c r="F44" s="107" t="str">
        <f>'overview of responses'!P44</f>
        <v>/</v>
      </c>
      <c r="G44" s="107" t="str">
        <f>'overview of responses'!M44</f>
        <v>… new naming</v>
      </c>
      <c r="H44" s="108" t="str">
        <f>'overview of responses'!N44</f>
        <v>2020 (plans)</v>
      </c>
      <c r="I44" s="107" t="str">
        <f>'overview of responses'!R44</f>
        <v>/</v>
      </c>
      <c r="J44" s="107">
        <f>'chronological view'!H55</f>
        <v>0</v>
      </c>
    </row>
    <row r="45" spans="1:10" ht="15" x14ac:dyDescent="0.25">
      <c r="A45" s="107">
        <f>'overview of responses'!A45</f>
        <v>44</v>
      </c>
      <c r="B45" s="107" t="str">
        <f>'overview of responses'!C45</f>
        <v>Spain</v>
      </c>
      <c r="C45" s="107">
        <f>'overview of responses'!B45</f>
        <v>1</v>
      </c>
      <c r="D45" s="107" t="str">
        <f>'overview of responses'!Z45</f>
        <v>Yes</v>
      </c>
      <c r="E45" s="107" t="str">
        <f>'overview of responses'!L45</f>
        <v>Yes</v>
      </c>
      <c r="F45" s="107" t="str">
        <f>'overview of responses'!P45</f>
        <v>Yes</v>
      </c>
      <c r="G45" s="107" t="str">
        <f>'overview of responses'!M45</f>
        <v>/</v>
      </c>
      <c r="H45" s="108" t="str">
        <f>'overview of responses'!N45</f>
        <v>Today</v>
      </c>
      <c r="I45" s="107">
        <f>'overview of responses'!R45</f>
        <v>1</v>
      </c>
      <c r="J45" s="107">
        <f>'chronological view'!H56</f>
        <v>19</v>
      </c>
    </row>
    <row r="46" spans="1:10" x14ac:dyDescent="0.3">
      <c r="A46" s="107">
        <f>'overview of responses'!A46</f>
        <v>45</v>
      </c>
      <c r="B46" s="107" t="str">
        <f>'overview of responses'!C46</f>
        <v>​Sweden</v>
      </c>
      <c r="C46" s="107">
        <f>'overview of responses'!B46</f>
        <v>1</v>
      </c>
      <c r="D46" s="107" t="str">
        <f>'overview of responses'!Z46</f>
        <v>Yes</v>
      </c>
      <c r="E46" s="107" t="str">
        <f>'overview of responses'!L46</f>
        <v>No, done</v>
      </c>
      <c r="F46" s="107" t="str">
        <f>'overview of responses'!P46</f>
        <v>/</v>
      </c>
      <c r="G46" s="107" t="str">
        <f>'overview of responses'!M46</f>
        <v>/</v>
      </c>
      <c r="H46" s="108" t="str">
        <f>'overview of responses'!N46</f>
        <v>/</v>
      </c>
      <c r="I46" s="107" t="str">
        <f>'overview of responses'!R46</f>
        <v>/</v>
      </c>
      <c r="J46" s="107">
        <f>'chronological view'!H57</f>
        <v>0</v>
      </c>
    </row>
    <row r="47" spans="1:10" x14ac:dyDescent="0.3">
      <c r="A47" s="107">
        <f>'overview of responses'!A47</f>
        <v>46</v>
      </c>
      <c r="B47" s="107" t="str">
        <f>'overview of responses'!C47</f>
        <v>​​Switzerland</v>
      </c>
      <c r="C47" s="107">
        <f>'overview of responses'!B47</f>
        <v>1</v>
      </c>
      <c r="D47" s="107" t="str">
        <f>'overview of responses'!Z47</f>
        <v>no answer to the question</v>
      </c>
      <c r="E47" s="107" t="str">
        <f>'overview of responses'!L47</f>
        <v>Yes</v>
      </c>
      <c r="F47" s="107" t="str">
        <f>'overview of responses'!P47</f>
        <v>Yes*</v>
      </c>
      <c r="G47" s="107" t="str">
        <f>'overview of responses'!M47</f>
        <v>/</v>
      </c>
      <c r="H47" s="108" t="str">
        <f>'overview of responses'!N47</f>
        <v>MAR or OCT 20xx</v>
      </c>
      <c r="I47" s="107">
        <f>'overview of responses'!R47</f>
        <v>1</v>
      </c>
      <c r="J47" s="107">
        <f>'chronological view'!H58</f>
        <v>23</v>
      </c>
    </row>
    <row r="48" spans="1:10" x14ac:dyDescent="0.3">
      <c r="A48" s="107">
        <f>'overview of responses'!A48</f>
        <v>47</v>
      </c>
      <c r="B48" s="107" t="str">
        <f>'overview of responses'!C48</f>
        <v>​Tajikistan(*)</v>
      </c>
      <c r="C48" s="107">
        <f>'overview of responses'!B48</f>
        <v>0</v>
      </c>
      <c r="D48" s="107">
        <f>'overview of responses'!Z48</f>
        <v>0</v>
      </c>
      <c r="E48" s="107" t="str">
        <f>'overview of responses'!L48</f>
        <v>No, no chart yet</v>
      </c>
      <c r="F48" s="107" t="str">
        <f>'overview of responses'!P48</f>
        <v>/</v>
      </c>
      <c r="G48" s="107" t="str">
        <f>'overview of responses'!M48</f>
        <v>/</v>
      </c>
      <c r="H48" s="108" t="str">
        <f>'overview of responses'!N48</f>
        <v>/</v>
      </c>
      <c r="I48" s="107" t="str">
        <f>'overview of responses'!R48</f>
        <v>/</v>
      </c>
      <c r="J48" s="107">
        <f>'chronological view'!H59</f>
        <v>0</v>
      </c>
    </row>
    <row r="49" spans="1:10" x14ac:dyDescent="0.3">
      <c r="A49" s="107">
        <f>'overview of responses'!A49</f>
        <v>48</v>
      </c>
      <c r="B49" s="107" t="str">
        <f>'overview of responses'!C49</f>
        <v>North Macedonia(*)</v>
      </c>
      <c r="C49" s="107">
        <f>'overview of responses'!B49</f>
        <v>0</v>
      </c>
      <c r="D49" s="107">
        <f>'overview of responses'!Z49</f>
        <v>0</v>
      </c>
      <c r="E49" s="107" t="str">
        <f>'overview of responses'!L49</f>
        <v>No, no chart yet</v>
      </c>
      <c r="F49" s="107" t="str">
        <f>'overview of responses'!P49</f>
        <v>/</v>
      </c>
      <c r="G49" s="107" t="str">
        <f>'overview of responses'!M49</f>
        <v>… name unspecified</v>
      </c>
      <c r="H49" s="108" t="str">
        <f>'overview of responses'!N49</f>
        <v>2019 (plans)</v>
      </c>
      <c r="I49" s="107" t="str">
        <f>'overview of responses'!R49</f>
        <v>/</v>
      </c>
      <c r="J49" s="107">
        <f>'chronological view'!H60</f>
        <v>0</v>
      </c>
    </row>
    <row r="50" spans="1:10" ht="15" x14ac:dyDescent="0.25">
      <c r="A50" s="107">
        <f>'overview of responses'!A50</f>
        <v>49</v>
      </c>
      <c r="B50" s="107" t="str">
        <f>'overview of responses'!C50</f>
        <v>Tunisia(*)</v>
      </c>
      <c r="C50" s="107">
        <f>'overview of responses'!B50</f>
        <v>0</v>
      </c>
      <c r="D50" s="107">
        <f>'overview of responses'!Z50</f>
        <v>0</v>
      </c>
      <c r="E50" s="107" t="str">
        <f>'overview of responses'!L50</f>
        <v>Yes</v>
      </c>
      <c r="F50" s="107" t="str">
        <f>'overview of responses'!P50</f>
        <v>?</v>
      </c>
      <c r="G50" s="107" t="str">
        <f>'overview of responses'!M50</f>
        <v>/</v>
      </c>
      <c r="H50" s="108" t="str">
        <f>'overview of responses'!N50</f>
        <v>?</v>
      </c>
      <c r="I50" s="107" t="str">
        <f>'overview of responses'!R50</f>
        <v>?</v>
      </c>
      <c r="J50" s="107">
        <f>'chronological view'!H61</f>
        <v>12</v>
      </c>
    </row>
    <row r="51" spans="1:10" x14ac:dyDescent="0.3">
      <c r="A51" s="107">
        <f>'overview of responses'!A51</f>
        <v>50</v>
      </c>
      <c r="B51" s="107" t="str">
        <f>'overview of responses'!C51</f>
        <v>​​​Turkey</v>
      </c>
      <c r="C51" s="107">
        <f>'overview of responses'!B51</f>
        <v>1</v>
      </c>
      <c r="D51" s="107" t="str">
        <f>'overview of responses'!Z51</f>
        <v>Yes</v>
      </c>
      <c r="E51" s="107" t="str">
        <f>'overview of responses'!L51</f>
        <v>Yes</v>
      </c>
      <c r="F51" s="107" t="str">
        <f>'overview of responses'!P51</f>
        <v>No</v>
      </c>
      <c r="G51" s="107" t="str">
        <f>'overview of responses'!M51</f>
        <v>/</v>
      </c>
      <c r="H51" s="108" t="str">
        <f>'overview of responses'!N51</f>
        <v>Q2 to Q4 2019</v>
      </c>
      <c r="I51" s="107">
        <f>'overview of responses'!R51</f>
        <v>1</v>
      </c>
      <c r="J51" s="107">
        <f>'chronological view'!H62</f>
        <v>27</v>
      </c>
    </row>
    <row r="52" spans="1:10" x14ac:dyDescent="0.3">
      <c r="A52" s="107">
        <f>'overview of responses'!A52</f>
        <v>51</v>
      </c>
      <c r="B52" s="107" t="str">
        <f>'overview of responses'!C52</f>
        <v>​Turkmenistan(*)</v>
      </c>
      <c r="C52" s="107">
        <f>'overview of responses'!B52</f>
        <v>0</v>
      </c>
      <c r="D52" s="107">
        <f>'overview of responses'!Z52</f>
        <v>0</v>
      </c>
      <c r="E52" s="107" t="str">
        <f>'overview of responses'!L52</f>
        <v>No, no chart yet</v>
      </c>
      <c r="F52" s="107" t="str">
        <f>'overview of responses'!P52</f>
        <v>/</v>
      </c>
      <c r="G52" s="107" t="str">
        <f>'overview of responses'!M52</f>
        <v>/</v>
      </c>
      <c r="H52" s="108" t="str">
        <f>'overview of responses'!N52</f>
        <v>/</v>
      </c>
      <c r="I52" s="107" t="str">
        <f>'overview of responses'!R52</f>
        <v>/</v>
      </c>
      <c r="J52" s="107">
        <f>'chronological view'!H63</f>
        <v>0</v>
      </c>
    </row>
    <row r="53" spans="1:10" x14ac:dyDescent="0.3">
      <c r="A53" s="107">
        <f>'overview of responses'!A53</f>
        <v>52</v>
      </c>
      <c r="B53" s="107" t="str">
        <f>'overview of responses'!C53</f>
        <v>​Ukraine</v>
      </c>
      <c r="C53" s="107">
        <f>'overview of responses'!B53</f>
        <v>1</v>
      </c>
      <c r="D53" s="107" t="str">
        <f>'overview of responses'!Z53</f>
        <v>Yes</v>
      </c>
      <c r="E53" s="107" t="str">
        <f>'overview of responses'!L53</f>
        <v>No, no chart yet</v>
      </c>
      <c r="F53" s="107" t="str">
        <f>'overview of responses'!P53</f>
        <v>/</v>
      </c>
      <c r="G53" s="107" t="str">
        <f>'overview of responses'!M53</f>
        <v>… name unspecified</v>
      </c>
      <c r="H53" s="108" t="str">
        <f>'overview of responses'!N53</f>
        <v>2019 (plans)</v>
      </c>
      <c r="I53" s="107" t="str">
        <f>'overview of responses'!R53</f>
        <v>/</v>
      </c>
      <c r="J53" s="107">
        <f>'chronological view'!H64</f>
        <v>0</v>
      </c>
    </row>
    <row r="54" spans="1:10" x14ac:dyDescent="0.3">
      <c r="A54" s="107">
        <f>'overview of responses'!A54</f>
        <v>53</v>
      </c>
      <c r="B54" s="107" t="str">
        <f>'overview of responses'!C54</f>
        <v>​United Kingdom</v>
      </c>
      <c r="C54" s="107">
        <f>'overview of responses'!B54</f>
        <v>1</v>
      </c>
      <c r="D54" s="107" t="str">
        <f>'overview of responses'!Z54</f>
        <v>no answer to the question</v>
      </c>
      <c r="E54" s="107" t="str">
        <f>'overview of responses'!L54</f>
        <v>Yes</v>
      </c>
      <c r="F54" s="107" t="str">
        <f>'overview of responses'!P54</f>
        <v>No</v>
      </c>
      <c r="G54" s="107" t="str">
        <f>'overview of responses'!M54</f>
        <v>/</v>
      </c>
      <c r="H54" s="108" t="str">
        <f>'overview of responses'!N54</f>
        <v>Q3 2020 (tbc)</v>
      </c>
      <c r="I54" s="107">
        <f>'overview of responses'!R54</f>
        <v>3</v>
      </c>
      <c r="J54" s="107">
        <f>'chronological view'!H65</f>
        <v>64</v>
      </c>
    </row>
    <row r="55" spans="1:10" x14ac:dyDescent="0.3">
      <c r="A55" s="107">
        <f>'overview of responses'!A55</f>
        <v>54</v>
      </c>
      <c r="B55" s="107" t="str">
        <f>'overview of responses'!C55</f>
        <v>​Uzbekistan(*)</v>
      </c>
      <c r="C55" s="107">
        <f>'overview of responses'!B55</f>
        <v>0</v>
      </c>
      <c r="D55" s="107">
        <f>'overview of responses'!Z55</f>
        <v>0</v>
      </c>
      <c r="E55" s="107" t="str">
        <f>'overview of responses'!L55</f>
        <v>No, no chart yet</v>
      </c>
      <c r="F55" s="107" t="str">
        <f>'overview of responses'!P55</f>
        <v>/</v>
      </c>
      <c r="G55" s="107" t="str">
        <f>'overview of responses'!M55</f>
        <v>/</v>
      </c>
      <c r="H55" s="108" t="str">
        <f>'overview of responses'!N55</f>
        <v>/</v>
      </c>
      <c r="I55" s="107" t="str">
        <f>'overview of responses'!R55</f>
        <v>/</v>
      </c>
      <c r="J55" s="107">
        <f>'chronological view'!H66</f>
        <v>0</v>
      </c>
    </row>
    <row r="56" spans="1:10" x14ac:dyDescent="0.3">
      <c r="A56" s="107">
        <f>'overview of responses'!A56</f>
        <v>55</v>
      </c>
      <c r="B56" s="107" t="str">
        <f>'overview of responses'!C56</f>
        <v>​Andorra</v>
      </c>
      <c r="C56" s="107" t="str">
        <f>'overview of responses'!B56</f>
        <v>/</v>
      </c>
      <c r="D56" s="107">
        <f>'overview of responses'!Z56</f>
        <v>0</v>
      </c>
      <c r="E56" s="107" t="str">
        <f>'overview of responses'!L56</f>
        <v>No, no airport</v>
      </c>
      <c r="F56" s="107" t="str">
        <f>'overview of responses'!P56</f>
        <v>/</v>
      </c>
      <c r="G56" s="107" t="str">
        <f>'overview of responses'!M56</f>
        <v>/</v>
      </c>
      <c r="H56" s="108" t="str">
        <f>'overview of responses'!N56</f>
        <v>/</v>
      </c>
      <c r="I56" s="107">
        <f>'overview of responses'!R56</f>
        <v>0</v>
      </c>
      <c r="J56" s="107">
        <f>'chronological view'!H67</f>
        <v>0</v>
      </c>
    </row>
    <row r="57" spans="1:10" x14ac:dyDescent="0.3">
      <c r="A57" s="107">
        <f>'overview of responses'!A57</f>
        <v>56</v>
      </c>
      <c r="B57" s="107" t="str">
        <f>'overview of responses'!C57</f>
        <v>​Monaco</v>
      </c>
      <c r="C57" s="107" t="str">
        <f>'overview of responses'!B57</f>
        <v>/</v>
      </c>
      <c r="D57" s="107">
        <f>'overview of responses'!Z57</f>
        <v>0</v>
      </c>
      <c r="E57" s="107" t="str">
        <f>'overview of responses'!L57</f>
        <v>No, no airport</v>
      </c>
      <c r="F57" s="107" t="str">
        <f>'overview of responses'!P57</f>
        <v>/</v>
      </c>
      <c r="G57" s="107" t="str">
        <f>'overview of responses'!M57</f>
        <v>/</v>
      </c>
      <c r="H57" s="108" t="str">
        <f>'overview of responses'!N57</f>
        <v>/</v>
      </c>
      <c r="I57" s="107">
        <f>'overview of responses'!R57</f>
        <v>0</v>
      </c>
      <c r="J57" s="107">
        <f>'chronological view'!H68</f>
        <v>0</v>
      </c>
    </row>
    <row r="58" spans="1:10" x14ac:dyDescent="0.3">
      <c r="A58" s="107">
        <f>'overview of responses'!A58</f>
        <v>57</v>
      </c>
      <c r="B58" s="107" t="str">
        <f>'overview of responses'!C58</f>
        <v>​San Marino</v>
      </c>
      <c r="C58" s="107" t="str">
        <f>'overview of responses'!B58</f>
        <v>/</v>
      </c>
      <c r="D58" s="107">
        <f>'overview of responses'!Z58</f>
        <v>0</v>
      </c>
      <c r="E58" s="107" t="str">
        <f>'overview of responses'!L58</f>
        <v>No, no airport</v>
      </c>
      <c r="F58" s="107" t="str">
        <f>'overview of responses'!P58</f>
        <v>/</v>
      </c>
      <c r="G58" s="107" t="str">
        <f>'overview of responses'!M58</f>
        <v>/</v>
      </c>
      <c r="H58" s="108" t="str">
        <f>'overview of responses'!N58</f>
        <v>/</v>
      </c>
      <c r="I58" s="107">
        <f>'overview of responses'!R58</f>
        <v>0</v>
      </c>
      <c r="J58" s="107">
        <f>'chronological view'!H69</f>
        <v>0</v>
      </c>
    </row>
    <row r="59" spans="1:10" x14ac:dyDescent="0.3">
      <c r="B59" s="99"/>
      <c r="C59" s="99"/>
      <c r="D59" s="99"/>
      <c r="E59" s="99"/>
      <c r="F59" s="99"/>
    </row>
    <row r="60" spans="1:10" x14ac:dyDescent="0.3">
      <c r="B60" s="99"/>
      <c r="C60" s="99"/>
      <c r="D60" s="99"/>
      <c r="E60" s="99"/>
      <c r="F60" s="99"/>
    </row>
    <row r="61" spans="1:10" x14ac:dyDescent="0.3">
      <c r="B61" s="99"/>
      <c r="C61" s="99"/>
      <c r="D61" s="99"/>
      <c r="E61" s="99"/>
      <c r="F61" s="99"/>
    </row>
    <row r="62" spans="1:10" x14ac:dyDescent="0.3">
      <c r="A62" s="102"/>
      <c r="B62" s="103"/>
      <c r="C62" s="103"/>
      <c r="D62" s="103"/>
      <c r="E62" s="103"/>
      <c r="F62" s="103"/>
      <c r="G62" s="103"/>
      <c r="H62" s="103"/>
      <c r="I62" s="103"/>
      <c r="J62" s="104"/>
    </row>
  </sheetData>
  <autoFilter ref="A1:W61"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94"/>
  <sheetViews>
    <sheetView tabSelected="1" topLeftCell="J1" zoomScale="80" zoomScaleNormal="80" workbookViewId="0">
      <selection activeCell="R22" sqref="R22"/>
    </sheetView>
  </sheetViews>
  <sheetFormatPr defaultColWidth="7.5546875" defaultRowHeight="14.4" outlineLevelCol="1" x14ac:dyDescent="0.3"/>
  <cols>
    <col min="1" max="1" width="13.44140625" style="74" hidden="1" customWidth="1" outlineLevel="1"/>
    <col min="2" max="2" width="21.33203125" style="74" hidden="1" customWidth="1" outlineLevel="1"/>
    <col min="3" max="3" width="23.5546875" style="74" hidden="1" customWidth="1" outlineLevel="1"/>
    <col min="4" max="4" width="34.44140625" style="75" hidden="1" customWidth="1" outlineLevel="1"/>
    <col min="5" max="5" width="34" style="74" hidden="1" customWidth="1" outlineLevel="1"/>
    <col min="6" max="6" width="15.6640625" style="74" hidden="1" customWidth="1" outlineLevel="1"/>
    <col min="7" max="7" width="17.6640625" style="74" hidden="1" customWidth="1" outlineLevel="1"/>
    <col min="8" max="8" width="25" style="74" hidden="1" customWidth="1" outlineLevel="1"/>
    <col min="9" max="9" width="5" hidden="1" customWidth="1" outlineLevel="1"/>
    <col min="10" max="10" width="32.6640625" customWidth="1" collapsed="1"/>
    <col min="11" max="11" width="26.88671875" customWidth="1" outlineLevel="1"/>
    <col min="12" max="12" width="17.6640625" customWidth="1" outlineLevel="1"/>
    <col min="13" max="13" width="16.33203125" customWidth="1" outlineLevel="1"/>
    <col min="14" max="14" width="17.44140625" customWidth="1" outlineLevel="1"/>
    <col min="15" max="15" width="20.33203125" customWidth="1" outlineLevel="1"/>
    <col min="16" max="16" width="4.44140625" customWidth="1" outlineLevel="1"/>
    <col min="17" max="17" width="24.109375" customWidth="1" outlineLevel="1"/>
    <col min="18" max="18" width="24.21875" customWidth="1" outlineLevel="1"/>
    <col min="19" max="19" width="16.33203125" customWidth="1" outlineLevel="1"/>
    <col min="20" max="44" width="11.6640625" style="76" customWidth="1"/>
    <col min="45" max="46" width="7.5546875" customWidth="1"/>
    <col min="47" max="47" width="18.33203125" style="5" customWidth="1"/>
    <col min="48" max="48" width="7.33203125" bestFit="1" customWidth="1"/>
    <col min="49" max="49" width="37.33203125" customWidth="1"/>
    <col min="50" max="50" width="12.44140625" customWidth="1"/>
  </cols>
  <sheetData>
    <row r="1" spans="1:49" ht="18.75" x14ac:dyDescent="0.3">
      <c r="A1"/>
      <c r="B1"/>
      <c r="C1"/>
      <c r="D1"/>
      <c r="E1"/>
      <c r="F1"/>
      <c r="G1"/>
      <c r="H1"/>
      <c r="I1" s="151"/>
      <c r="J1" s="116" t="s">
        <v>206</v>
      </c>
      <c r="K1" s="11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U1"/>
    </row>
    <row r="2" spans="1:49" ht="15" x14ac:dyDescent="0.25">
      <c r="A2"/>
      <c r="B2"/>
      <c r="C2"/>
      <c r="D2"/>
      <c r="E2"/>
      <c r="F2"/>
      <c r="G2"/>
      <c r="H2"/>
      <c r="I2" s="151"/>
      <c r="J2" s="118"/>
      <c r="K2" s="119"/>
      <c r="R2" s="168" t="s">
        <v>207</v>
      </c>
      <c r="S2" s="168"/>
      <c r="T2" s="168"/>
      <c r="U2" s="168"/>
      <c r="V2" s="168"/>
      <c r="W2"/>
      <c r="X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U2"/>
    </row>
    <row r="3" spans="1:49" ht="15" x14ac:dyDescent="0.25">
      <c r="A3"/>
      <c r="B3"/>
      <c r="C3"/>
      <c r="D3"/>
      <c r="E3"/>
      <c r="F3"/>
      <c r="G3"/>
      <c r="H3"/>
      <c r="I3" s="151"/>
      <c r="J3" s="118" t="s">
        <v>208</v>
      </c>
      <c r="K3" s="119"/>
      <c r="R3" s="168" t="s">
        <v>209</v>
      </c>
      <c r="S3" s="168"/>
      <c r="T3" s="168"/>
      <c r="U3" s="168"/>
      <c r="V3" s="168"/>
      <c r="W3">
        <f>M71</f>
        <v>1481</v>
      </c>
      <c r="X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U3"/>
    </row>
    <row r="4" spans="1:49" ht="15" x14ac:dyDescent="0.25">
      <c r="A4"/>
      <c r="B4"/>
      <c r="C4"/>
      <c r="D4"/>
      <c r="E4"/>
      <c r="F4"/>
      <c r="G4"/>
      <c r="H4"/>
      <c r="I4" s="151"/>
      <c r="J4" s="118"/>
      <c r="K4" s="119"/>
      <c r="R4" s="168" t="s">
        <v>210</v>
      </c>
      <c r="S4" s="168"/>
      <c r="T4" s="168"/>
      <c r="U4" s="168"/>
      <c r="V4" s="168"/>
      <c r="W4" t="s">
        <v>55</v>
      </c>
      <c r="X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U4"/>
    </row>
    <row r="5" spans="1:49" ht="16.5" thickBot="1" x14ac:dyDescent="0.3">
      <c r="A5"/>
      <c r="B5"/>
      <c r="C5"/>
      <c r="D5"/>
      <c r="E5"/>
      <c r="F5"/>
      <c r="G5"/>
      <c r="H5"/>
      <c r="I5" s="151"/>
      <c r="J5" s="120" t="s">
        <v>211</v>
      </c>
      <c r="K5" s="121" t="s">
        <v>248</v>
      </c>
      <c r="M5" s="122" t="s">
        <v>212</v>
      </c>
      <c r="R5" s="168" t="s">
        <v>213</v>
      </c>
      <c r="S5" s="168"/>
      <c r="T5" s="168"/>
      <c r="U5" s="168"/>
      <c r="V5" s="168"/>
      <c r="W5" t="s">
        <v>55</v>
      </c>
      <c r="X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U5"/>
    </row>
    <row r="6" spans="1:49" ht="15.75" x14ac:dyDescent="0.25">
      <c r="A6"/>
      <c r="B6"/>
      <c r="C6"/>
      <c r="D6"/>
      <c r="E6"/>
      <c r="F6"/>
      <c r="G6"/>
      <c r="H6"/>
      <c r="I6" s="123"/>
      <c r="J6" s="123"/>
      <c r="K6" s="123"/>
      <c r="M6" s="122"/>
      <c r="R6" s="168" t="s">
        <v>214</v>
      </c>
      <c r="S6" s="168"/>
      <c r="T6" s="168"/>
      <c r="U6" s="168"/>
      <c r="V6" s="168"/>
      <c r="W6">
        <f>N71</f>
        <v>306</v>
      </c>
      <c r="X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U6"/>
    </row>
    <row r="7" spans="1:49" ht="15.75" x14ac:dyDescent="0.25">
      <c r="A7"/>
      <c r="B7"/>
      <c r="C7"/>
      <c r="D7"/>
      <c r="E7"/>
      <c r="F7"/>
      <c r="G7"/>
      <c r="H7"/>
      <c r="I7" s="123"/>
      <c r="J7" s="123" t="s">
        <v>215</v>
      </c>
      <c r="K7" s="123"/>
      <c r="M7" s="122"/>
      <c r="R7" s="168" t="s">
        <v>216</v>
      </c>
      <c r="S7" s="168"/>
      <c r="T7" s="168"/>
      <c r="U7" s="168"/>
      <c r="V7" s="168"/>
      <c r="W7">
        <f>S70</f>
        <v>305</v>
      </c>
      <c r="X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U7"/>
    </row>
    <row r="8" spans="1:49" ht="15" x14ac:dyDescent="0.25">
      <c r="A8"/>
      <c r="B8"/>
      <c r="C8"/>
      <c r="D8"/>
      <c r="E8"/>
      <c r="F8"/>
      <c r="G8"/>
      <c r="H8"/>
      <c r="R8" s="168" t="s">
        <v>217</v>
      </c>
      <c r="S8" s="168"/>
      <c r="T8" s="168"/>
      <c r="U8" s="168"/>
      <c r="V8" s="168"/>
      <c r="W8" s="140">
        <v>43525</v>
      </c>
      <c r="X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U8"/>
    </row>
    <row r="9" spans="1:49" ht="15" x14ac:dyDescent="0.25">
      <c r="A9"/>
      <c r="B9"/>
      <c r="C9"/>
      <c r="D9"/>
      <c r="E9"/>
      <c r="F9"/>
      <c r="G9"/>
      <c r="H9"/>
      <c r="K9" s="124" t="s">
        <v>218</v>
      </c>
      <c r="L9" s="34"/>
      <c r="M9" s="124" t="s">
        <v>219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U9"/>
    </row>
    <row r="10" spans="1:49" ht="15.75" thickBot="1" x14ac:dyDescent="0.3">
      <c r="A10"/>
      <c r="B10"/>
      <c r="C10" s="124"/>
      <c r="D10" s="34"/>
      <c r="E10" s="124"/>
      <c r="F10"/>
      <c r="G10"/>
      <c r="H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U10"/>
    </row>
    <row r="11" spans="1:49" ht="15.75" thickBot="1" x14ac:dyDescent="0.3">
      <c r="K11" s="125" t="s">
        <v>220</v>
      </c>
      <c r="L11" s="126"/>
      <c r="M11" s="127"/>
      <c r="N11" s="128"/>
      <c r="O11" s="129" t="s">
        <v>221</v>
      </c>
      <c r="T11" s="167">
        <v>2019</v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>
        <v>2020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38">
        <v>2021</v>
      </c>
      <c r="AT11" s="138">
        <v>2022</v>
      </c>
      <c r="AU11" s="138" t="s">
        <v>256</v>
      </c>
    </row>
    <row r="12" spans="1:49" s="34" customFormat="1" ht="63" customHeight="1" thickBot="1" x14ac:dyDescent="0.3">
      <c r="A12" s="72" t="str">
        <f>'overview of responses'!B1</f>
        <v>Answer</v>
      </c>
      <c r="B12" s="72" t="str">
        <f>'overview of responses'!C1</f>
        <v>Country</v>
      </c>
      <c r="C12" s="72" t="str">
        <f>'overview of responses'!L1</f>
        <v>Need to transition?</v>
      </c>
      <c r="D12" s="73" t="str">
        <f>'overview of responses'!N1</f>
        <v>When to start the transition?</v>
      </c>
      <c r="E12" s="72" t="str">
        <f>'overview of responses'!P1</f>
        <v>Flexible as to when to start?</v>
      </c>
      <c r="F12" s="79" t="str">
        <f>'overview of responses'!Q1</f>
        <v>Warning
or pub plans</v>
      </c>
      <c r="G12" s="79" t="str">
        <f>'overview of responses'!R1</f>
        <v>Nb of Airac cycles</v>
      </c>
      <c r="H12" s="79" t="s">
        <v>171</v>
      </c>
      <c r="J12"/>
      <c r="K12" s="130" t="s">
        <v>222</v>
      </c>
      <c r="L12" s="131" t="s">
        <v>223</v>
      </c>
      <c r="M12" s="131" t="s">
        <v>224</v>
      </c>
      <c r="N12" s="131" t="s">
        <v>261</v>
      </c>
      <c r="O12" s="132" t="s">
        <v>225</v>
      </c>
      <c r="Q12" s="36" t="s">
        <v>226</v>
      </c>
      <c r="R12" s="36" t="s">
        <v>227</v>
      </c>
      <c r="S12" s="36" t="s">
        <v>258</v>
      </c>
      <c r="T12" s="137" t="s">
        <v>249</v>
      </c>
      <c r="U12" s="137" t="s">
        <v>250</v>
      </c>
      <c r="V12" s="137" t="s">
        <v>251</v>
      </c>
      <c r="W12" s="137" t="s">
        <v>252</v>
      </c>
      <c r="X12" s="137" t="s">
        <v>253</v>
      </c>
      <c r="Y12" s="133" t="s">
        <v>228</v>
      </c>
      <c r="Z12" s="133" t="s">
        <v>229</v>
      </c>
      <c r="AA12" s="133" t="s">
        <v>230</v>
      </c>
      <c r="AB12" s="133" t="s">
        <v>231</v>
      </c>
      <c r="AC12" s="133" t="s">
        <v>232</v>
      </c>
      <c r="AD12" s="133" t="s">
        <v>233</v>
      </c>
      <c r="AE12" s="133" t="s">
        <v>234</v>
      </c>
      <c r="AF12" s="133" t="s">
        <v>235</v>
      </c>
      <c r="AG12" s="133" t="s">
        <v>236</v>
      </c>
      <c r="AH12" s="133" t="s">
        <v>237</v>
      </c>
      <c r="AI12" s="133" t="s">
        <v>238</v>
      </c>
      <c r="AJ12" s="133" t="s">
        <v>239</v>
      </c>
      <c r="AK12" s="133" t="s">
        <v>240</v>
      </c>
      <c r="AL12" s="133" t="s">
        <v>241</v>
      </c>
      <c r="AM12" s="133" t="s">
        <v>242</v>
      </c>
      <c r="AN12" s="133" t="s">
        <v>243</v>
      </c>
      <c r="AO12" s="133" t="s">
        <v>244</v>
      </c>
      <c r="AP12" s="133" t="s">
        <v>245</v>
      </c>
      <c r="AQ12" s="137" t="s">
        <v>254</v>
      </c>
      <c r="AR12" s="137" t="s">
        <v>255</v>
      </c>
      <c r="AU12" s="58"/>
      <c r="AV12" s="34" t="s">
        <v>246</v>
      </c>
      <c r="AW12" s="134" t="s">
        <v>247</v>
      </c>
    </row>
    <row r="13" spans="1:49" ht="15" x14ac:dyDescent="0.25">
      <c r="A13" s="74">
        <f>'overview of responses'!B2</f>
        <v>0</v>
      </c>
      <c r="B13" s="74" t="str">
        <f>'overview of responses'!C2</f>
        <v>Albania(*)</v>
      </c>
      <c r="C13" s="74" t="str">
        <f>'overview of responses'!L2</f>
        <v>No, no chart yet</v>
      </c>
      <c r="D13" s="75" t="str">
        <f>'overview of responses'!N2</f>
        <v>/</v>
      </c>
      <c r="E13" s="74" t="str">
        <f>'overview of responses'!P2</f>
        <v>/</v>
      </c>
      <c r="F13" s="74" t="str">
        <f>'overview of responses'!Q2</f>
        <v>/</v>
      </c>
      <c r="G13" s="74" t="str">
        <f>'overview of responses'!R2</f>
        <v>/</v>
      </c>
      <c r="I13" s="61"/>
      <c r="J13" s="34" t="str">
        <f>B13</f>
        <v>Albania(*)</v>
      </c>
      <c r="K13" s="135"/>
      <c r="L13" s="142"/>
      <c r="M13" s="141"/>
      <c r="N13" s="142"/>
      <c r="O13" s="137"/>
      <c r="Q13" s="148">
        <f>MIN(K13:K69)</f>
        <v>43552</v>
      </c>
      <c r="R13" s="136">
        <f>MAX(K13:K69)</f>
        <v>44835</v>
      </c>
      <c r="S13" s="149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V13" s="139">
        <f>SUM(T13:AU13)</f>
        <v>0</v>
      </c>
      <c r="AW13" s="134"/>
    </row>
    <row r="14" spans="1:49" ht="15" x14ac:dyDescent="0.25">
      <c r="A14" s="74">
        <f>'overview of responses'!B3</f>
        <v>0</v>
      </c>
      <c r="B14" s="74" t="str">
        <f>'overview of responses'!C3</f>
        <v>​Algeria(*)</v>
      </c>
      <c r="C14" s="74" t="str">
        <f>'overview of responses'!L3</f>
        <v>No, no chart yet</v>
      </c>
      <c r="D14" s="75" t="str">
        <f>'overview of responses'!N3</f>
        <v>/</v>
      </c>
      <c r="E14" s="74" t="str">
        <f>'overview of responses'!P3</f>
        <v>/</v>
      </c>
      <c r="F14" s="74">
        <f>'overview of responses'!Q3</f>
        <v>0</v>
      </c>
      <c r="G14" s="74" t="str">
        <f>'overview of responses'!R3</f>
        <v>/</v>
      </c>
      <c r="I14" s="61"/>
      <c r="J14" s="34" t="str">
        <f t="shared" ref="J14:J69" si="0">B14</f>
        <v>​Algeria(*)</v>
      </c>
      <c r="K14" s="135"/>
      <c r="L14" s="142"/>
      <c r="M14" s="141"/>
      <c r="N14" s="142"/>
      <c r="O14" s="137"/>
      <c r="P14" s="61"/>
      <c r="Q14" s="61"/>
      <c r="R14" s="61"/>
      <c r="S14" s="149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V14" s="139">
        <f t="shared" ref="AV14:AV69" si="1">SUM(T14:AU14)</f>
        <v>0</v>
      </c>
      <c r="AW14" s="134"/>
    </row>
    <row r="15" spans="1:49" ht="15" x14ac:dyDescent="0.25">
      <c r="A15" s="74">
        <f>'overview of responses'!B4</f>
        <v>0</v>
      </c>
      <c r="B15" s="74" t="str">
        <f>'overview of responses'!C4</f>
        <v>​Armenia(*)</v>
      </c>
      <c r="C15" s="74" t="str">
        <f>'overview of responses'!L4</f>
        <v>No, done</v>
      </c>
      <c r="D15" s="75" t="str">
        <f>'overview of responses'!N4</f>
        <v>/</v>
      </c>
      <c r="E15" s="74" t="str">
        <f>'overview of responses'!P4</f>
        <v>/</v>
      </c>
      <c r="F15" s="74">
        <f>'overview of responses'!Q4</f>
        <v>0</v>
      </c>
      <c r="G15" s="74" t="str">
        <f>'overview of responses'!R4</f>
        <v>/</v>
      </c>
      <c r="I15" s="61"/>
      <c r="J15" s="34" t="str">
        <f t="shared" si="0"/>
        <v>​Armenia(*)</v>
      </c>
      <c r="K15" s="135"/>
      <c r="L15" s="142"/>
      <c r="M15" s="141"/>
      <c r="N15" s="142"/>
      <c r="O15" s="137"/>
      <c r="P15" s="61"/>
      <c r="Q15" s="61"/>
      <c r="R15" s="61"/>
      <c r="S15" s="149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V15" s="139">
        <f t="shared" si="1"/>
        <v>0</v>
      </c>
      <c r="AW15" s="134"/>
    </row>
    <row r="16" spans="1:49" ht="15" x14ac:dyDescent="0.25">
      <c r="A16" s="74">
        <f>'overview of responses'!B5</f>
        <v>1</v>
      </c>
      <c r="B16" s="85" t="str">
        <f>'overview of responses'!C5</f>
        <v>​Austria</v>
      </c>
      <c r="C16" s="74" t="str">
        <f>'overview of responses'!L5</f>
        <v>Yes</v>
      </c>
      <c r="D16" s="75" t="str">
        <f>'overview of responses'!N5</f>
        <v>Q4 2019</v>
      </c>
      <c r="E16" s="74" t="str">
        <f>'overview of responses'!P5</f>
        <v>Yes</v>
      </c>
      <c r="F16" s="74" t="str">
        <f>'overview of responses'!Q5</f>
        <v>but plans!</v>
      </c>
      <c r="G16" s="74">
        <f>'overview of responses'!R5</f>
        <v>1</v>
      </c>
      <c r="H16" s="74">
        <f>SUM('overview of responses'!F5:G5)</f>
        <v>26</v>
      </c>
      <c r="I16" s="61"/>
      <c r="J16" s="157" t="str">
        <f t="shared" si="0"/>
        <v>​Austria</v>
      </c>
      <c r="K16" s="135">
        <f>'overview of responses'!O5</f>
        <v>43664</v>
      </c>
      <c r="L16" s="142">
        <f>_xlfn.RANK.EQ(K16,$K$13:$K$69)</f>
        <v>21</v>
      </c>
      <c r="M16" s="141">
        <f>H16</f>
        <v>26</v>
      </c>
      <c r="N16" s="142">
        <f>'overview of responses'!R5</f>
        <v>1</v>
      </c>
      <c r="O16" s="137"/>
      <c r="P16" s="61"/>
      <c r="Q16" s="61"/>
      <c r="R16" s="61"/>
      <c r="S16" s="149">
        <v>1</v>
      </c>
      <c r="Y16" s="82"/>
      <c r="Z16" s="82"/>
      <c r="AA16" s="82"/>
      <c r="AB16" s="82"/>
      <c r="AC16" s="88">
        <f>H16</f>
        <v>26</v>
      </c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V16" s="139">
        <f t="shared" si="1"/>
        <v>26</v>
      </c>
      <c r="AW16" s="134"/>
    </row>
    <row r="17" spans="1:49" ht="15" x14ac:dyDescent="0.25">
      <c r="A17" s="74">
        <f>'overview of responses'!B6</f>
        <v>1</v>
      </c>
      <c r="B17" s="74" t="str">
        <f>'overview of responses'!C6</f>
        <v>​Azerbaijan</v>
      </c>
      <c r="C17" s="74" t="str">
        <f>'overview of responses'!L6</f>
        <v>Yes</v>
      </c>
      <c r="D17" s="75" t="str">
        <f>'overview of responses'!N6</f>
        <v>MAR 2019 to JUL 2019</v>
      </c>
      <c r="E17" s="74" t="str">
        <f>'overview of responses'!P6</f>
        <v>No</v>
      </c>
      <c r="F17" s="74">
        <f>'overview of responses'!Q6</f>
        <v>0</v>
      </c>
      <c r="G17" s="74">
        <f>'overview of responses'!R6</f>
        <v>4</v>
      </c>
      <c r="H17" s="74">
        <f>SUM('overview of responses'!F6:G6)</f>
        <v>2</v>
      </c>
      <c r="I17" s="61"/>
      <c r="J17" s="34" t="str">
        <f t="shared" si="0"/>
        <v>​Azerbaijan</v>
      </c>
      <c r="K17" s="135">
        <f>'overview of responses'!O6</f>
        <v>43552</v>
      </c>
      <c r="L17" s="142">
        <f t="shared" ref="L17:L65" si="2">_xlfn.RANK.EQ(K17,$K$13:$K$69)</f>
        <v>31</v>
      </c>
      <c r="M17" s="141">
        <f t="shared" ref="M17:M65" si="3">H17</f>
        <v>2</v>
      </c>
      <c r="N17" s="142">
        <f>'overview of responses'!R6</f>
        <v>4</v>
      </c>
      <c r="O17" s="137"/>
      <c r="P17" s="61"/>
      <c r="Q17" s="61"/>
      <c r="R17" s="61"/>
      <c r="S17" s="149">
        <v>1</v>
      </c>
      <c r="U17" s="113">
        <v>2</v>
      </c>
      <c r="V17" s="111"/>
      <c r="W17" s="111"/>
      <c r="X17" s="111"/>
      <c r="Y17" s="111"/>
      <c r="Z17" s="111"/>
      <c r="AA17" s="111"/>
      <c r="AB17" s="111"/>
      <c r="AC17" s="111"/>
      <c r="AD17" s="111"/>
      <c r="AV17" s="139">
        <f t="shared" si="1"/>
        <v>2</v>
      </c>
      <c r="AW17" s="134"/>
    </row>
    <row r="18" spans="1:49" ht="15" x14ac:dyDescent="0.25">
      <c r="A18" s="74">
        <f>'overview of responses'!B7</f>
        <v>1</v>
      </c>
      <c r="B18" s="74" t="str">
        <f>'overview of responses'!C7</f>
        <v>​Belarus</v>
      </c>
      <c r="C18" s="74" t="str">
        <f>'overview of responses'!L7</f>
        <v>No, no chart yet</v>
      </c>
      <c r="D18" s="75" t="str">
        <f>'overview of responses'!N7</f>
        <v>Q1 2020 (plans)</v>
      </c>
      <c r="E18" s="74" t="str">
        <f>'overview of responses'!P7</f>
        <v>/</v>
      </c>
      <c r="F18" s="74">
        <f>'overview of responses'!Q7</f>
        <v>8</v>
      </c>
      <c r="G18" s="74">
        <f>'overview of responses'!R7</f>
        <v>13</v>
      </c>
      <c r="I18" s="61"/>
      <c r="J18" s="34" t="str">
        <f t="shared" si="0"/>
        <v>​Belarus</v>
      </c>
      <c r="K18" s="135"/>
      <c r="L18" s="142"/>
      <c r="M18" s="141"/>
      <c r="N18" s="142"/>
      <c r="O18" s="137"/>
      <c r="P18" s="61"/>
      <c r="Q18" s="61"/>
      <c r="R18" s="61"/>
      <c r="S18" s="149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V18" s="139">
        <f t="shared" si="1"/>
        <v>0</v>
      </c>
      <c r="AW18" s="134"/>
    </row>
    <row r="19" spans="1:49" ht="15" x14ac:dyDescent="0.25">
      <c r="A19" s="74">
        <f>'overview of responses'!B8</f>
        <v>1</v>
      </c>
      <c r="B19" s="74" t="str">
        <f>'overview of responses'!C8</f>
        <v>​Belgium</v>
      </c>
      <c r="C19" s="74" t="str">
        <f>'overview of responses'!L8</f>
        <v>Yes</v>
      </c>
      <c r="D19" s="75" t="str">
        <f>'overview of responses'!N8</f>
        <v>SEPT 2019</v>
      </c>
      <c r="E19" s="74" t="str">
        <f>'overview of responses'!P8</f>
        <v>No</v>
      </c>
      <c r="F19" s="74">
        <f>'overview of responses'!Q8</f>
        <v>0</v>
      </c>
      <c r="G19" s="74">
        <f>'overview of responses'!R8</f>
        <v>1</v>
      </c>
      <c r="H19" s="74">
        <f>SUM('overview of responses'!F8:G8)</f>
        <v>16</v>
      </c>
      <c r="I19" s="61"/>
      <c r="J19" s="34" t="str">
        <f t="shared" si="0"/>
        <v>​Belgium</v>
      </c>
      <c r="K19" s="135">
        <f>'overview of responses'!O8</f>
        <v>43720</v>
      </c>
      <c r="L19" s="142">
        <f t="shared" si="2"/>
        <v>19</v>
      </c>
      <c r="M19" s="141">
        <f t="shared" si="3"/>
        <v>16</v>
      </c>
      <c r="N19" s="142">
        <f>'overview of responses'!R8</f>
        <v>1</v>
      </c>
      <c r="O19" s="137"/>
      <c r="P19" s="61"/>
      <c r="Q19" s="61"/>
      <c r="R19" s="61"/>
      <c r="S19" s="149">
        <v>1</v>
      </c>
      <c r="U19" s="81"/>
      <c r="V19" s="81"/>
      <c r="W19" s="81"/>
      <c r="X19" s="81"/>
      <c r="Y19" s="111"/>
      <c r="Z19" s="111"/>
      <c r="AA19" s="113">
        <v>16</v>
      </c>
      <c r="AB19" s="111"/>
      <c r="AC19" s="111"/>
      <c r="AD19" s="111"/>
      <c r="AV19" s="139">
        <f t="shared" si="1"/>
        <v>16</v>
      </c>
      <c r="AW19" s="134"/>
    </row>
    <row r="20" spans="1:49" ht="15" x14ac:dyDescent="0.25">
      <c r="A20" s="74">
        <f>'overview of responses'!B9</f>
        <v>1</v>
      </c>
      <c r="B20" s="74" t="str">
        <f>'overview of responses'!C9</f>
        <v>​Bosnia and Herzegovina</v>
      </c>
      <c r="C20" s="74" t="str">
        <f>'overview of responses'!L9</f>
        <v>Yes</v>
      </c>
      <c r="D20" s="75" t="str">
        <f>'overview of responses'!N9</f>
        <v>Q3 2019</v>
      </c>
      <c r="E20" s="74" t="str">
        <f>'overview of responses'!P9</f>
        <v>Yes</v>
      </c>
      <c r="F20" s="74" t="str">
        <f>'overview of responses'!Q9</f>
        <v>but plans!</v>
      </c>
      <c r="G20" s="74">
        <f>'overview of responses'!R9</f>
        <v>2</v>
      </c>
      <c r="H20" s="74">
        <f>SUM('overview of responses'!F9:G9)</f>
        <v>1</v>
      </c>
      <c r="I20" s="61"/>
      <c r="J20" s="34" t="str">
        <f t="shared" si="0"/>
        <v>​Bosnia and Herzegovina</v>
      </c>
      <c r="K20" s="135">
        <f>'overview of responses'!O9</f>
        <v>43664</v>
      </c>
      <c r="L20" s="142">
        <f t="shared" si="2"/>
        <v>21</v>
      </c>
      <c r="M20" s="141">
        <f t="shared" si="3"/>
        <v>1</v>
      </c>
      <c r="N20" s="142">
        <f>'overview of responses'!R9</f>
        <v>2</v>
      </c>
      <c r="O20" s="137"/>
      <c r="P20" s="61"/>
      <c r="Q20" s="61"/>
      <c r="R20" s="61"/>
      <c r="S20" s="149">
        <v>1</v>
      </c>
      <c r="Y20" s="82"/>
      <c r="Z20" s="82"/>
      <c r="AA20" s="82"/>
      <c r="AB20" s="82"/>
      <c r="AC20" s="88">
        <v>1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V20" s="139">
        <f t="shared" si="1"/>
        <v>1</v>
      </c>
      <c r="AW20" s="134"/>
    </row>
    <row r="21" spans="1:49" ht="15" x14ac:dyDescent="0.25">
      <c r="A21" s="74">
        <f>'overview of responses'!B10</f>
        <v>0</v>
      </c>
      <c r="B21" s="74" t="str">
        <f>'overview of responses'!C10</f>
        <v>Bulgaria(*)</v>
      </c>
      <c r="C21" s="74" t="str">
        <f>'overview of responses'!L10</f>
        <v>Yes</v>
      </c>
      <c r="D21" s="75" t="str">
        <f>'overview of responses'!N10</f>
        <v>?</v>
      </c>
      <c r="E21" s="74" t="str">
        <f>'overview of responses'!P10</f>
        <v>?</v>
      </c>
      <c r="F21" s="74">
        <f>'overview of responses'!Q10</f>
        <v>0</v>
      </c>
      <c r="G21" s="74" t="str">
        <f>'overview of responses'!R10</f>
        <v>?</v>
      </c>
      <c r="H21" s="74">
        <f>SUM('overview of responses'!F10:G10)</f>
        <v>10</v>
      </c>
      <c r="I21" s="61"/>
      <c r="J21" s="34" t="str">
        <f t="shared" si="0"/>
        <v>Bulgaria(*)</v>
      </c>
      <c r="K21" s="135">
        <f>'overview of responses'!O10</f>
        <v>43552</v>
      </c>
      <c r="L21" s="142">
        <f t="shared" si="2"/>
        <v>31</v>
      </c>
      <c r="M21" s="141">
        <f t="shared" si="3"/>
        <v>10</v>
      </c>
      <c r="N21" s="142" t="str">
        <f>'overview of responses'!R10</f>
        <v>?</v>
      </c>
      <c r="O21" s="137"/>
      <c r="P21" s="61"/>
      <c r="Q21" s="61"/>
      <c r="R21" s="61"/>
      <c r="S21" s="149">
        <v>1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92">
        <v>10</v>
      </c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V21" s="139">
        <f t="shared" si="1"/>
        <v>10</v>
      </c>
      <c r="AW21" s="134"/>
    </row>
    <row r="22" spans="1:49" ht="15" x14ac:dyDescent="0.25">
      <c r="A22" s="74">
        <f>'overview of responses'!B11</f>
        <v>1</v>
      </c>
      <c r="B22" s="74" t="str">
        <f>'overview of responses'!C11</f>
        <v>​Croatia</v>
      </c>
      <c r="C22" s="74" t="str">
        <f>'overview of responses'!L11</f>
        <v>Yes</v>
      </c>
      <c r="D22" s="75" t="str">
        <f>'overview of responses'!N11</f>
        <v>Q2 2020</v>
      </c>
      <c r="E22" s="74" t="str">
        <f>'overview of responses'!P11</f>
        <v>Yes</v>
      </c>
      <c r="F22" s="74" t="str">
        <f>'overview of responses'!Q11</f>
        <v>but plans!</v>
      </c>
      <c r="G22" s="74">
        <f>'overview of responses'!R11</f>
        <v>3</v>
      </c>
      <c r="H22" s="74">
        <f>SUM('overview of responses'!F11:G11)</f>
        <v>13</v>
      </c>
      <c r="I22" s="61"/>
      <c r="J22" s="34" t="str">
        <f t="shared" si="0"/>
        <v>​Croatia</v>
      </c>
      <c r="K22" s="135">
        <f>'overview of responses'!O11</f>
        <v>43944</v>
      </c>
      <c r="L22" s="142">
        <f t="shared" si="2"/>
        <v>7</v>
      </c>
      <c r="M22" s="141">
        <f t="shared" si="3"/>
        <v>13</v>
      </c>
      <c r="N22" s="142">
        <f>'overview of responses'!R11</f>
        <v>3</v>
      </c>
      <c r="O22" s="137"/>
      <c r="P22" s="61"/>
      <c r="Q22" s="61"/>
      <c r="R22" s="61"/>
      <c r="S22" s="149">
        <v>3</v>
      </c>
      <c r="AI22" s="89">
        <v>5</v>
      </c>
      <c r="AJ22" s="90">
        <v>4</v>
      </c>
      <c r="AK22" s="91">
        <v>4</v>
      </c>
      <c r="AL22" s="82"/>
      <c r="AM22" s="82"/>
      <c r="AN22" s="82"/>
      <c r="AO22" s="82"/>
      <c r="AP22" s="82"/>
      <c r="AQ22" s="82"/>
      <c r="AR22" s="82"/>
      <c r="AV22" s="139">
        <f t="shared" si="1"/>
        <v>13</v>
      </c>
      <c r="AW22" s="134"/>
    </row>
    <row r="23" spans="1:49" ht="15" x14ac:dyDescent="0.25">
      <c r="A23" s="74">
        <f>'overview of responses'!B12</f>
        <v>1</v>
      </c>
      <c r="B23" s="74" t="str">
        <f>'overview of responses'!C12</f>
        <v>​Cyprus</v>
      </c>
      <c r="C23" s="74" t="str">
        <f>'overview of responses'!L12</f>
        <v>No, no chart yet</v>
      </c>
      <c r="D23" s="75" t="str">
        <f>'overview of responses'!N12</f>
        <v>2019 (plans)</v>
      </c>
      <c r="E23" s="74" t="str">
        <f>'overview of responses'!P12</f>
        <v>/</v>
      </c>
      <c r="F23" s="97">
        <f>'overview of responses'!Q12</f>
        <v>5</v>
      </c>
      <c r="G23" s="74" t="str">
        <f>'overview of responses'!R12</f>
        <v>/</v>
      </c>
      <c r="I23" s="61"/>
      <c r="J23" s="34" t="str">
        <f t="shared" si="0"/>
        <v>​Cyprus</v>
      </c>
      <c r="K23" s="135">
        <f>'overview of responses'!O12</f>
        <v>43832</v>
      </c>
      <c r="L23" s="142">
        <f t="shared" si="2"/>
        <v>9</v>
      </c>
      <c r="M23" s="141">
        <f t="shared" si="3"/>
        <v>0</v>
      </c>
      <c r="N23" s="142" t="str">
        <f>'overview of responses'!R12</f>
        <v>/</v>
      </c>
      <c r="O23" s="137"/>
      <c r="P23" s="61"/>
      <c r="Q23" s="61"/>
      <c r="R23" s="61"/>
      <c r="S23" s="149"/>
      <c r="AE23" s="156"/>
      <c r="AF23" s="156"/>
      <c r="AG23" s="156"/>
      <c r="AH23" s="156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V23" s="139">
        <f t="shared" si="1"/>
        <v>0</v>
      </c>
      <c r="AW23" s="134"/>
    </row>
    <row r="24" spans="1:49" ht="15" x14ac:dyDescent="0.25">
      <c r="A24" s="74">
        <f>'overview of responses'!B13</f>
        <v>1</v>
      </c>
      <c r="B24" s="85" t="str">
        <f>'overview of responses'!C13</f>
        <v>​Czech Republic</v>
      </c>
      <c r="C24" s="74" t="str">
        <f>'overview of responses'!L13</f>
        <v>Yes</v>
      </c>
      <c r="D24" s="75" t="str">
        <f>'overview of responses'!N13</f>
        <v>Q4 2019</v>
      </c>
      <c r="E24" s="74" t="str">
        <f>'overview of responses'!P13</f>
        <v>No</v>
      </c>
      <c r="F24" s="74" t="str">
        <f>'overview of responses'!Q13</f>
        <v>but plans!</v>
      </c>
      <c r="G24" s="74">
        <f>'overview of responses'!R13</f>
        <v>1</v>
      </c>
      <c r="H24" s="74">
        <f>SUM('overview of responses'!F13:G13)</f>
        <v>13</v>
      </c>
      <c r="I24" s="61"/>
      <c r="J24" s="157" t="str">
        <f t="shared" si="0"/>
        <v>​Czech Republic</v>
      </c>
      <c r="K24" s="135">
        <f>'overview of responses'!O13</f>
        <v>43748</v>
      </c>
      <c r="L24" s="142">
        <f t="shared" si="2"/>
        <v>15</v>
      </c>
      <c r="M24" s="141">
        <f t="shared" si="3"/>
        <v>13</v>
      </c>
      <c r="N24" s="142">
        <f>'overview of responses'!R13</f>
        <v>1</v>
      </c>
      <c r="O24" s="137"/>
      <c r="P24" s="61"/>
      <c r="Q24" s="61"/>
      <c r="R24" s="61"/>
      <c r="S24" s="149">
        <v>1</v>
      </c>
      <c r="AD24" s="113">
        <f>H24</f>
        <v>13</v>
      </c>
      <c r="AV24" s="139">
        <f t="shared" si="1"/>
        <v>13</v>
      </c>
      <c r="AW24" s="134"/>
    </row>
    <row r="25" spans="1:49" ht="15" x14ac:dyDescent="0.25">
      <c r="A25" s="74">
        <f>'overview of responses'!B14</f>
        <v>1</v>
      </c>
      <c r="B25" s="74" t="str">
        <f>'overview of responses'!C14</f>
        <v>​Denmark</v>
      </c>
      <c r="C25" s="74" t="str">
        <f>'overview of responses'!L14</f>
        <v>Yes</v>
      </c>
      <c r="D25" s="75" t="str">
        <f>'overview of responses'!N14</f>
        <v>Q3 2020</v>
      </c>
      <c r="E25" s="74" t="str">
        <f>'overview of responses'!P14</f>
        <v>No</v>
      </c>
      <c r="F25" s="74">
        <f>'overview of responses'!Q14</f>
        <v>0</v>
      </c>
      <c r="G25" s="74">
        <f>'overview of responses'!R14</f>
        <v>18</v>
      </c>
      <c r="H25" s="74">
        <f>SUM('overview of responses'!F14:G14)</f>
        <v>26</v>
      </c>
      <c r="I25" s="61"/>
      <c r="J25" s="34" t="str">
        <f t="shared" si="0"/>
        <v>​Denmark</v>
      </c>
      <c r="K25" s="135">
        <f>'overview of responses'!O14</f>
        <v>44084</v>
      </c>
      <c r="L25" s="142">
        <f t="shared" si="2"/>
        <v>3</v>
      </c>
      <c r="M25" s="141">
        <f t="shared" si="3"/>
        <v>26</v>
      </c>
      <c r="N25" s="142">
        <f>'overview of responses'!R14</f>
        <v>18</v>
      </c>
      <c r="O25" s="137"/>
      <c r="P25" s="61"/>
      <c r="Q25" s="61"/>
      <c r="R25" s="61"/>
      <c r="S25" s="149">
        <v>18</v>
      </c>
      <c r="AE25" s="81"/>
      <c r="AF25" s="81"/>
      <c r="AG25" s="81"/>
      <c r="AH25" s="81"/>
      <c r="AI25" s="81"/>
      <c r="AJ25" s="81"/>
      <c r="AK25" s="81"/>
      <c r="AL25" s="81"/>
      <c r="AM25" s="81"/>
      <c r="AN25" s="161">
        <v>2</v>
      </c>
      <c r="AO25" s="114">
        <v>2</v>
      </c>
      <c r="AP25" s="114">
        <v>2</v>
      </c>
      <c r="AQ25" s="114">
        <v>2</v>
      </c>
      <c r="AR25" s="114">
        <v>2</v>
      </c>
      <c r="AS25" s="115">
        <v>16</v>
      </c>
      <c r="AV25" s="139">
        <f t="shared" si="1"/>
        <v>26</v>
      </c>
      <c r="AW25" s="134"/>
    </row>
    <row r="26" spans="1:49" ht="15" x14ac:dyDescent="0.25">
      <c r="A26" s="74">
        <f>'overview of responses'!B15</f>
        <v>1</v>
      </c>
      <c r="B26" s="74" t="str">
        <f>'overview of responses'!C15</f>
        <v>​Estonia</v>
      </c>
      <c r="C26" s="74" t="str">
        <f>'overview of responses'!L15</f>
        <v>Yes</v>
      </c>
      <c r="D26" s="75" t="str">
        <f>'overview of responses'!N15</f>
        <v>Q2 2019</v>
      </c>
      <c r="E26" s="74" t="str">
        <f>'overview of responses'!P15</f>
        <v>No</v>
      </c>
      <c r="F26" s="74">
        <f>'overview of responses'!Q15</f>
        <v>0</v>
      </c>
      <c r="G26" s="74">
        <f>'overview of responses'!R15</f>
        <v>1</v>
      </c>
      <c r="H26" s="74">
        <f>SUM('overview of responses'!F15:G15)</f>
        <v>8</v>
      </c>
      <c r="I26" s="61"/>
      <c r="J26" s="34" t="str">
        <f t="shared" si="0"/>
        <v>​Estonia</v>
      </c>
      <c r="K26" s="135">
        <f>'overview of responses'!O15</f>
        <v>43636</v>
      </c>
      <c r="L26" s="142">
        <f t="shared" si="2"/>
        <v>24</v>
      </c>
      <c r="M26" s="141">
        <f t="shared" si="3"/>
        <v>8</v>
      </c>
      <c r="N26" s="142">
        <f>'overview of responses'!R15</f>
        <v>1</v>
      </c>
      <c r="O26" s="137"/>
      <c r="P26" s="61"/>
      <c r="Q26" s="61"/>
      <c r="R26" s="61"/>
      <c r="S26" s="149">
        <v>1</v>
      </c>
      <c r="X26" s="113">
        <v>8</v>
      </c>
      <c r="AV26" s="139">
        <f t="shared" si="1"/>
        <v>8</v>
      </c>
      <c r="AW26" s="134"/>
    </row>
    <row r="27" spans="1:49" ht="15" x14ac:dyDescent="0.25">
      <c r="A27" s="74">
        <f>'overview of responses'!B16</f>
        <v>1</v>
      </c>
      <c r="B27" s="74" t="str">
        <f>'overview of responses'!C16</f>
        <v>​Finland</v>
      </c>
      <c r="C27" s="74" t="str">
        <f>'overview of responses'!L16</f>
        <v>No, done</v>
      </c>
      <c r="D27" s="75" t="str">
        <f>'overview of responses'!N16</f>
        <v>/</v>
      </c>
      <c r="E27" s="74" t="str">
        <f>'overview of responses'!P16</f>
        <v>/</v>
      </c>
      <c r="F27" s="74">
        <f>'overview of responses'!Q16</f>
        <v>0</v>
      </c>
      <c r="G27" s="74" t="str">
        <f>'overview of responses'!R16</f>
        <v>/</v>
      </c>
      <c r="I27" s="61"/>
      <c r="J27" s="34" t="str">
        <f t="shared" si="0"/>
        <v>​Finland</v>
      </c>
      <c r="K27" s="135"/>
      <c r="L27" s="142"/>
      <c r="M27" s="141"/>
      <c r="N27" s="142"/>
      <c r="O27" s="137"/>
      <c r="P27" s="61"/>
      <c r="Q27" s="61"/>
      <c r="R27" s="61"/>
      <c r="S27" s="149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V27" s="139">
        <f t="shared" si="1"/>
        <v>0</v>
      </c>
      <c r="AW27" s="134"/>
    </row>
    <row r="28" spans="1:49" ht="15" x14ac:dyDescent="0.25">
      <c r="A28" s="74">
        <f>'overview of responses'!B17</f>
        <v>1</v>
      </c>
      <c r="B28" s="74" t="str">
        <f>'overview of responses'!C17</f>
        <v>​France</v>
      </c>
      <c r="C28" s="74" t="str">
        <f>'overview of responses'!L17</f>
        <v>Yes</v>
      </c>
      <c r="D28" s="75" t="str">
        <f>'overview of responses'!N17</f>
        <v>Q2 2019</v>
      </c>
      <c r="E28" s="74" t="str">
        <f>'overview of responses'!P17</f>
        <v>Yes</v>
      </c>
      <c r="F28" s="74" t="str">
        <f>'overview of responses'!Q17</f>
        <v>but plans!</v>
      </c>
      <c r="G28" s="74">
        <f>'overview of responses'!R17</f>
        <v>14</v>
      </c>
      <c r="H28" s="74">
        <v>717</v>
      </c>
      <c r="I28" s="61"/>
      <c r="J28" s="34" t="str">
        <f t="shared" si="0"/>
        <v>​France</v>
      </c>
      <c r="K28" s="135">
        <f>'overview of responses'!O17</f>
        <v>43636</v>
      </c>
      <c r="L28" s="142">
        <f t="shared" si="2"/>
        <v>24</v>
      </c>
      <c r="M28" s="141">
        <f t="shared" si="3"/>
        <v>717</v>
      </c>
      <c r="N28" s="142">
        <f>'overview of responses'!R17</f>
        <v>14</v>
      </c>
      <c r="O28" s="137"/>
      <c r="P28" s="61"/>
      <c r="Q28" s="61"/>
      <c r="R28" s="61"/>
      <c r="S28" s="149">
        <v>14</v>
      </c>
      <c r="X28" s="89">
        <v>81</v>
      </c>
      <c r="Y28" s="90">
        <v>82</v>
      </c>
      <c r="Z28" s="90"/>
      <c r="AA28" s="90">
        <v>79</v>
      </c>
      <c r="AB28" s="90">
        <v>81</v>
      </c>
      <c r="AC28" s="90">
        <v>80</v>
      </c>
      <c r="AD28" s="90"/>
      <c r="AE28" s="90">
        <v>82</v>
      </c>
      <c r="AF28" s="90">
        <v>48</v>
      </c>
      <c r="AG28" s="90">
        <v>69</v>
      </c>
      <c r="AH28" s="90">
        <v>40</v>
      </c>
      <c r="AI28" s="90"/>
      <c r="AJ28" s="90">
        <v>69</v>
      </c>
      <c r="AK28" s="91">
        <v>6</v>
      </c>
      <c r="AL28" s="82"/>
      <c r="AM28" s="82"/>
      <c r="AN28" s="82"/>
      <c r="AO28" s="82"/>
      <c r="AP28" s="82"/>
      <c r="AQ28" s="82"/>
      <c r="AR28" s="82"/>
      <c r="AV28" s="139">
        <f t="shared" si="1"/>
        <v>717</v>
      </c>
      <c r="AW28" s="134"/>
    </row>
    <row r="29" spans="1:49" ht="15" x14ac:dyDescent="0.25">
      <c r="A29" s="74">
        <f>'overview of responses'!B18</f>
        <v>0</v>
      </c>
      <c r="B29" s="74" t="str">
        <f>'overview of responses'!C18</f>
        <v>​Georgia(*)</v>
      </c>
      <c r="C29" s="74" t="str">
        <f>'overview of responses'!L18</f>
        <v>No, no chart yet</v>
      </c>
      <c r="D29" s="75" t="str">
        <f>'overview of responses'!N18</f>
        <v>/</v>
      </c>
      <c r="E29" s="74" t="str">
        <f>'overview of responses'!P18</f>
        <v>/</v>
      </c>
      <c r="F29" s="74">
        <f>'overview of responses'!Q18</f>
        <v>0</v>
      </c>
      <c r="G29" s="74" t="str">
        <f>'overview of responses'!R18</f>
        <v>/</v>
      </c>
      <c r="I29" s="61"/>
      <c r="J29" s="34" t="str">
        <f t="shared" si="0"/>
        <v>​Georgia(*)</v>
      </c>
      <c r="K29" s="135"/>
      <c r="L29" s="142"/>
      <c r="M29" s="141"/>
      <c r="N29" s="142"/>
      <c r="O29" s="137"/>
      <c r="P29" s="61"/>
      <c r="Q29" s="61"/>
      <c r="R29" s="61"/>
      <c r="S29" s="149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V29" s="139">
        <f t="shared" si="1"/>
        <v>0</v>
      </c>
      <c r="AW29" s="134"/>
    </row>
    <row r="30" spans="1:49" ht="15" x14ac:dyDescent="0.25">
      <c r="A30" s="74">
        <f>'overview of responses'!B19</f>
        <v>1</v>
      </c>
      <c r="B30" s="74" t="str">
        <f>'overview of responses'!C19</f>
        <v>​Germany</v>
      </c>
      <c r="C30" s="74" t="str">
        <f>'overview of responses'!L19</f>
        <v>Yes</v>
      </c>
      <c r="D30" s="75" t="str">
        <f>'overview of responses'!N19</f>
        <v>2014 - 2030</v>
      </c>
      <c r="E30" s="74" t="str">
        <f>'overview of responses'!P19</f>
        <v>No</v>
      </c>
      <c r="F30" s="74">
        <f>'overview of responses'!Q19</f>
        <v>0</v>
      </c>
      <c r="G30" s="74">
        <f>'overview of responses'!R19</f>
        <v>150</v>
      </c>
      <c r="H30" s="74">
        <f>SUM('overview of responses'!F19:G19)</f>
        <v>113</v>
      </c>
      <c r="I30" s="94"/>
      <c r="J30" s="34" t="str">
        <f t="shared" si="0"/>
        <v>​Germany</v>
      </c>
      <c r="K30" s="135">
        <f>'overview of responses'!O19</f>
        <v>43552</v>
      </c>
      <c r="L30" s="142">
        <f t="shared" si="2"/>
        <v>31</v>
      </c>
      <c r="M30" s="141">
        <f t="shared" si="3"/>
        <v>113</v>
      </c>
      <c r="N30" s="142">
        <f>'overview of responses'!R19</f>
        <v>150</v>
      </c>
      <c r="O30" s="137"/>
      <c r="P30" s="94"/>
      <c r="Q30" s="94"/>
      <c r="R30" s="94"/>
      <c r="S30" s="149">
        <v>150</v>
      </c>
      <c r="T30" s="109"/>
      <c r="U30" s="112"/>
      <c r="V30" s="112">
        <v>2</v>
      </c>
      <c r="W30" s="112"/>
      <c r="X30" s="112"/>
      <c r="Y30" s="112">
        <v>2</v>
      </c>
      <c r="Z30" s="112"/>
      <c r="AA30" s="112"/>
      <c r="AB30" s="112">
        <v>2</v>
      </c>
      <c r="AC30" s="112"/>
      <c r="AD30" s="112"/>
      <c r="AE30" s="112">
        <v>2</v>
      </c>
      <c r="AF30" s="112"/>
      <c r="AG30" s="112"/>
      <c r="AH30" s="112">
        <v>2</v>
      </c>
      <c r="AI30" s="112"/>
      <c r="AJ30" s="112"/>
      <c r="AK30" s="112">
        <v>2</v>
      </c>
      <c r="AL30" s="112"/>
      <c r="AM30" s="112"/>
      <c r="AN30" s="112">
        <v>2</v>
      </c>
      <c r="AO30" s="112"/>
      <c r="AP30" s="112"/>
      <c r="AQ30" s="112">
        <v>2</v>
      </c>
      <c r="AR30" s="112"/>
      <c r="AS30" s="114">
        <v>10</v>
      </c>
      <c r="AT30" s="114">
        <v>10</v>
      </c>
      <c r="AU30" s="164">
        <v>77</v>
      </c>
      <c r="AV30" s="139">
        <f t="shared" si="1"/>
        <v>113</v>
      </c>
      <c r="AW30" s="134"/>
    </row>
    <row r="31" spans="1:49" ht="15" x14ac:dyDescent="0.25">
      <c r="A31" s="74">
        <f>'overview of responses'!B20</f>
        <v>1</v>
      </c>
      <c r="B31" s="74" t="str">
        <f>'overview of responses'!C20</f>
        <v>​Germany MIL</v>
      </c>
      <c r="C31" s="74" t="str">
        <f>'overview of responses'!L20</f>
        <v>Yes</v>
      </c>
      <c r="D31" s="75" t="str">
        <f>'overview of responses'!N20</f>
        <v>Today</v>
      </c>
      <c r="E31" s="74" t="str">
        <f>'overview of responses'!P20</f>
        <v>Yes</v>
      </c>
      <c r="F31" s="74" t="str">
        <f>'overview of responses'!Q20</f>
        <v>but plans!</v>
      </c>
      <c r="G31" s="74" t="str">
        <f>'overview of responses'!R20</f>
        <v>/</v>
      </c>
      <c r="H31" s="74">
        <f>SUM('overview of responses'!F20:G20)</f>
        <v>15</v>
      </c>
      <c r="I31" s="61"/>
      <c r="J31" s="34" t="str">
        <f t="shared" si="0"/>
        <v>​Germany MIL</v>
      </c>
      <c r="K31" s="135">
        <f>'overview of responses'!O20</f>
        <v>43552</v>
      </c>
      <c r="L31" s="142">
        <f t="shared" si="2"/>
        <v>31</v>
      </c>
      <c r="M31" s="141">
        <f t="shared" si="3"/>
        <v>15</v>
      </c>
      <c r="N31" s="142" t="str">
        <f>'overview of responses'!R20</f>
        <v>/</v>
      </c>
      <c r="O31" s="137"/>
      <c r="P31" s="61"/>
      <c r="Q31" s="61"/>
      <c r="R31" s="61"/>
      <c r="S31" s="149">
        <v>1</v>
      </c>
      <c r="U31" s="82"/>
      <c r="V31" s="82"/>
      <c r="W31" s="82"/>
      <c r="X31" s="82"/>
      <c r="Y31" s="163">
        <v>15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V31" s="139">
        <f t="shared" si="1"/>
        <v>15</v>
      </c>
      <c r="AW31" s="134"/>
    </row>
    <row r="32" spans="1:49" ht="15" x14ac:dyDescent="0.25">
      <c r="A32" s="74">
        <f>'overview of responses'!B21</f>
        <v>1</v>
      </c>
      <c r="B32" s="74" t="str">
        <f>'overview of responses'!C21</f>
        <v>​Greece</v>
      </c>
      <c r="C32" s="74" t="str">
        <f>'overview of responses'!L21</f>
        <v>Yes</v>
      </c>
      <c r="D32" s="75" t="str">
        <f>'overview of responses'!N21</f>
        <v>end 2022</v>
      </c>
      <c r="E32" s="74" t="str">
        <f>'overview of responses'!P21</f>
        <v>No</v>
      </c>
      <c r="F32" s="74" t="str">
        <f>'overview of responses'!Q21</f>
        <v>but plans!</v>
      </c>
      <c r="G32" s="74">
        <f>'overview of responses'!R21</f>
        <v>3</v>
      </c>
      <c r="H32" s="74">
        <f>SUM('overview of responses'!F21:G21)</f>
        <v>7</v>
      </c>
      <c r="I32" s="61"/>
      <c r="J32" s="34" t="str">
        <f t="shared" si="0"/>
        <v>​Greece</v>
      </c>
      <c r="K32" s="135">
        <f>'overview of responses'!O21</f>
        <v>44835</v>
      </c>
      <c r="L32" s="142">
        <f t="shared" si="2"/>
        <v>1</v>
      </c>
      <c r="M32" s="141">
        <f t="shared" si="3"/>
        <v>7</v>
      </c>
      <c r="N32" s="142">
        <f>'overview of responses'!R21</f>
        <v>3</v>
      </c>
      <c r="O32" s="137"/>
      <c r="P32" s="61"/>
      <c r="Q32" s="61"/>
      <c r="R32" s="61"/>
      <c r="S32" s="149">
        <v>1</v>
      </c>
      <c r="AT32" s="162">
        <v>7</v>
      </c>
      <c r="AV32" s="139">
        <f t="shared" si="1"/>
        <v>7</v>
      </c>
      <c r="AW32" s="134"/>
    </row>
    <row r="33" spans="1:49" ht="15" x14ac:dyDescent="0.25">
      <c r="A33" s="74">
        <f>'overview of responses'!B22</f>
        <v>1</v>
      </c>
      <c r="B33" s="74" t="str">
        <f>'overview of responses'!C22</f>
        <v>​Hungary</v>
      </c>
      <c r="C33" s="74" t="str">
        <f>'overview of responses'!L22</f>
        <v>Yes</v>
      </c>
      <c r="D33" s="75" t="str">
        <f>'overview of responses'!N22</f>
        <v>JUNE 2020</v>
      </c>
      <c r="E33" s="74" t="str">
        <f>'overview of responses'!P22</f>
        <v>No</v>
      </c>
      <c r="F33" s="74">
        <f>'overview of responses'!Q22</f>
        <v>0</v>
      </c>
      <c r="G33" s="74">
        <f>'overview of responses'!R22</f>
        <v>1</v>
      </c>
      <c r="H33" s="74">
        <f>SUM('overview of responses'!F22:G22)</f>
        <v>14</v>
      </c>
      <c r="I33" s="61"/>
      <c r="J33" s="34" t="str">
        <f t="shared" si="0"/>
        <v>​Hungary</v>
      </c>
      <c r="K33" s="135">
        <f>'overview of responses'!O22</f>
        <v>44000</v>
      </c>
      <c r="L33" s="142">
        <f t="shared" si="2"/>
        <v>5</v>
      </c>
      <c r="M33" s="141">
        <f t="shared" si="3"/>
        <v>14</v>
      </c>
      <c r="N33" s="142">
        <f>'overview of responses'!R22</f>
        <v>1</v>
      </c>
      <c r="O33" s="137"/>
      <c r="P33" s="61"/>
      <c r="Q33" s="61"/>
      <c r="R33" s="61"/>
      <c r="S33" s="149">
        <v>1</v>
      </c>
      <c r="AK33" s="96">
        <v>14</v>
      </c>
      <c r="AL33" s="95"/>
      <c r="AM33" s="95"/>
      <c r="AN33" s="95"/>
      <c r="AO33" s="95"/>
      <c r="AP33" s="95"/>
      <c r="AQ33" s="95"/>
      <c r="AR33" s="95"/>
      <c r="AV33" s="139">
        <f t="shared" si="1"/>
        <v>14</v>
      </c>
      <c r="AW33" s="134"/>
    </row>
    <row r="34" spans="1:49" ht="15" x14ac:dyDescent="0.25">
      <c r="A34" s="74">
        <f>'overview of responses'!B23</f>
        <v>0</v>
      </c>
      <c r="B34" s="74" t="str">
        <f>'overview of responses'!C23</f>
        <v>​Iceland(*)</v>
      </c>
      <c r="C34" s="74" t="str">
        <f>'overview of responses'!L23</f>
        <v>Yes</v>
      </c>
      <c r="D34" s="75" t="str">
        <f>'overview of responses'!N23</f>
        <v>?</v>
      </c>
      <c r="E34" s="74" t="str">
        <f>'overview of responses'!P23</f>
        <v>?</v>
      </c>
      <c r="F34" s="74">
        <f>'overview of responses'!Q23</f>
        <v>0</v>
      </c>
      <c r="G34" s="74" t="str">
        <f>'overview of responses'!R23</f>
        <v>/</v>
      </c>
      <c r="H34" s="74">
        <f>SUM('overview of responses'!F23:G23)</f>
        <v>20</v>
      </c>
      <c r="I34" s="61"/>
      <c r="J34" s="34" t="str">
        <f t="shared" si="0"/>
        <v>​Iceland(*)</v>
      </c>
      <c r="K34" s="135">
        <f>'overview of responses'!O23</f>
        <v>43552</v>
      </c>
      <c r="L34" s="142">
        <f t="shared" si="2"/>
        <v>31</v>
      </c>
      <c r="M34" s="141">
        <f t="shared" si="3"/>
        <v>20</v>
      </c>
      <c r="N34" s="142" t="str">
        <f>'overview of responses'!R23</f>
        <v>/</v>
      </c>
      <c r="O34" s="137"/>
      <c r="P34" s="61"/>
      <c r="Q34" s="61"/>
      <c r="R34" s="61"/>
      <c r="S34" s="149">
        <v>1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92">
        <v>20</v>
      </c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V34" s="139">
        <f t="shared" si="1"/>
        <v>20</v>
      </c>
      <c r="AW34" s="134"/>
    </row>
    <row r="35" spans="1:49" ht="15" x14ac:dyDescent="0.25">
      <c r="A35" s="74">
        <f>'overview of responses'!B24</f>
        <v>1</v>
      </c>
      <c r="B35" s="74" t="str">
        <f>'overview of responses'!C24</f>
        <v>​Ireland</v>
      </c>
      <c r="C35" s="74" t="str">
        <f>'overview of responses'!L24</f>
        <v>Yes</v>
      </c>
      <c r="D35" s="75" t="str">
        <f>'overview of responses'!N24</f>
        <v>Q4 2018 -  Q4 2019</v>
      </c>
      <c r="E35" s="74" t="str">
        <f>'overview of responses'!P24</f>
        <v>No</v>
      </c>
      <c r="F35" s="74">
        <f>'overview of responses'!Q24</f>
        <v>0</v>
      </c>
      <c r="G35" s="74" t="str">
        <f>'overview of responses'!R24</f>
        <v>/</v>
      </c>
      <c r="H35" s="74">
        <v>4</v>
      </c>
      <c r="I35" s="61"/>
      <c r="J35" s="34" t="str">
        <f t="shared" si="0"/>
        <v>​Ireland</v>
      </c>
      <c r="K35" s="135">
        <f>'overview of responses'!O24</f>
        <v>43552</v>
      </c>
      <c r="L35" s="142">
        <f t="shared" si="2"/>
        <v>31</v>
      </c>
      <c r="M35" s="141">
        <f t="shared" si="3"/>
        <v>4</v>
      </c>
      <c r="N35" s="142" t="str">
        <f>'overview of responses'!R24</f>
        <v>/</v>
      </c>
      <c r="O35" s="137"/>
      <c r="P35" s="61"/>
      <c r="Q35" s="61"/>
      <c r="R35" s="61"/>
      <c r="S35" s="149">
        <v>1</v>
      </c>
      <c r="U35" s="113">
        <v>4</v>
      </c>
      <c r="AV35" s="139">
        <f>SUM(U35:AU35)</f>
        <v>4</v>
      </c>
      <c r="AW35" s="134"/>
    </row>
    <row r="36" spans="1:49" ht="15" x14ac:dyDescent="0.25">
      <c r="A36" s="74">
        <f>'overview of responses'!B25</f>
        <v>1</v>
      </c>
      <c r="B36" s="74" t="str">
        <f>'overview of responses'!C25</f>
        <v>​Israel</v>
      </c>
      <c r="C36" s="74" t="str">
        <f>'overview of responses'!L25</f>
        <v>No, done</v>
      </c>
      <c r="D36" s="75" t="str">
        <f>'overview of responses'!N25</f>
        <v>/</v>
      </c>
      <c r="E36" s="74" t="str">
        <f>'overview of responses'!P25</f>
        <v>/</v>
      </c>
      <c r="F36" s="74">
        <f>'overview of responses'!Q25</f>
        <v>0</v>
      </c>
      <c r="G36" s="74" t="str">
        <f>'overview of responses'!R25</f>
        <v>/</v>
      </c>
      <c r="I36" s="61"/>
      <c r="J36" s="34" t="str">
        <f t="shared" si="0"/>
        <v>​Israel</v>
      </c>
      <c r="K36" s="135"/>
      <c r="L36" s="142"/>
      <c r="M36" s="141"/>
      <c r="N36" s="142"/>
      <c r="O36" s="137"/>
      <c r="P36" s="61"/>
      <c r="Q36" s="61"/>
      <c r="R36" s="61"/>
      <c r="S36" s="149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V36" s="139">
        <f t="shared" si="1"/>
        <v>0</v>
      </c>
      <c r="AW36" s="134"/>
    </row>
    <row r="37" spans="1:49" ht="15" x14ac:dyDescent="0.25">
      <c r="A37" s="74">
        <f>'overview of responses'!B26</f>
        <v>1</v>
      </c>
      <c r="B37" s="74" t="str">
        <f>'overview of responses'!C26</f>
        <v>​Italy</v>
      </c>
      <c r="C37" s="74" t="str">
        <f>'overview of responses'!L26</f>
        <v>Yes</v>
      </c>
      <c r="D37" s="75" t="str">
        <f>'overview of responses'!N26</f>
        <v>SEPT 2019 to DEC 2019</v>
      </c>
      <c r="E37" s="74" t="str">
        <f>'overview of responses'!P26</f>
        <v>No</v>
      </c>
      <c r="F37" s="74" t="str">
        <f>'overview of responses'!Q26</f>
        <v>but plans!</v>
      </c>
      <c r="G37" s="74">
        <f>'overview of responses'!R26</f>
        <v>4</v>
      </c>
      <c r="H37" s="74">
        <f>SUM('overview of responses'!F26:G26)</f>
        <v>50</v>
      </c>
      <c r="I37" s="61"/>
      <c r="J37" s="34" t="str">
        <f t="shared" si="0"/>
        <v>​Italy</v>
      </c>
      <c r="K37" s="135">
        <f>'overview of responses'!O26</f>
        <v>43720</v>
      </c>
      <c r="L37" s="142">
        <f t="shared" si="2"/>
        <v>19</v>
      </c>
      <c r="M37" s="141">
        <f t="shared" si="3"/>
        <v>50</v>
      </c>
      <c r="N37" s="142">
        <f>'overview of responses'!R26</f>
        <v>4</v>
      </c>
      <c r="O37" s="137"/>
      <c r="P37" s="61"/>
      <c r="Q37" s="61"/>
      <c r="R37" s="61"/>
      <c r="S37" s="149">
        <v>6</v>
      </c>
      <c r="AA37" s="109">
        <v>30</v>
      </c>
      <c r="AB37" s="112"/>
      <c r="AC37" s="112">
        <v>9</v>
      </c>
      <c r="AD37" s="112"/>
      <c r="AE37" s="112">
        <v>9</v>
      </c>
      <c r="AF37" s="115">
        <v>2</v>
      </c>
      <c r="AV37" s="139">
        <f t="shared" si="1"/>
        <v>50</v>
      </c>
      <c r="AW37" s="134"/>
    </row>
    <row r="38" spans="1:49" ht="15" x14ac:dyDescent="0.25">
      <c r="A38" s="74">
        <f>'overview of responses'!B27</f>
        <v>1</v>
      </c>
      <c r="B38" s="74" t="str">
        <f>'overview of responses'!C27</f>
        <v>​Kazakhstan</v>
      </c>
      <c r="C38" s="74" t="str">
        <f>'overview of responses'!L27</f>
        <v>No, no chart yet</v>
      </c>
      <c r="D38" s="75" t="str">
        <f>'overview of responses'!N27</f>
        <v>23 MAY 19 (plan)</v>
      </c>
      <c r="E38" s="74" t="str">
        <f>'overview of responses'!P27</f>
        <v>/</v>
      </c>
      <c r="F38" s="74">
        <f>'overview of responses'!Q27</f>
        <v>6</v>
      </c>
      <c r="G38" s="74" t="str">
        <f>'overview of responses'!R27</f>
        <v>/</v>
      </c>
      <c r="I38" s="61"/>
      <c r="J38" s="34" t="str">
        <f t="shared" si="0"/>
        <v>​Kazakhstan</v>
      </c>
      <c r="K38" s="135">
        <f>'overview of responses'!O27</f>
        <v>43608</v>
      </c>
      <c r="L38" s="142">
        <f t="shared" si="2"/>
        <v>27</v>
      </c>
      <c r="M38" s="141">
        <f t="shared" si="3"/>
        <v>0</v>
      </c>
      <c r="N38" s="142" t="str">
        <f>'overview of responses'!R27</f>
        <v>/</v>
      </c>
      <c r="O38" s="137"/>
      <c r="P38" s="61"/>
      <c r="Q38" s="61"/>
      <c r="R38" s="61"/>
      <c r="S38" s="149"/>
      <c r="T38" s="81"/>
      <c r="U38" s="81"/>
      <c r="V38" s="81"/>
      <c r="W38" s="156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V38" s="139">
        <f t="shared" si="1"/>
        <v>0</v>
      </c>
      <c r="AW38" s="134"/>
    </row>
    <row r="39" spans="1:49" ht="15" x14ac:dyDescent="0.25">
      <c r="A39" s="74">
        <f>'overview of responses'!B28</f>
        <v>1</v>
      </c>
      <c r="B39" s="74" t="str">
        <f>'overview of responses'!C28</f>
        <v>​Kyrgyzstan</v>
      </c>
      <c r="C39" s="74" t="str">
        <f>'overview of responses'!L28</f>
        <v>Yes</v>
      </c>
      <c r="D39" s="75">
        <f>'overview of responses'!N28</f>
        <v>2020</v>
      </c>
      <c r="E39" s="74" t="str">
        <f>'overview of responses'!P28</f>
        <v>Yes</v>
      </c>
      <c r="F39" s="74" t="str">
        <f>'overview of responses'!Q28</f>
        <v>but plans!</v>
      </c>
      <c r="G39" s="74">
        <f>'overview of responses'!R28</f>
        <v>2</v>
      </c>
      <c r="H39" s="74">
        <f>SUM('overview of responses'!F28:G28)</f>
        <v>2</v>
      </c>
      <c r="I39" s="61"/>
      <c r="J39" s="34" t="str">
        <f t="shared" si="0"/>
        <v>​Kyrgyzstan</v>
      </c>
      <c r="K39" s="135">
        <f>'overview of responses'!O28</f>
        <v>43832</v>
      </c>
      <c r="L39" s="142">
        <f t="shared" si="2"/>
        <v>9</v>
      </c>
      <c r="M39" s="141">
        <f t="shared" si="3"/>
        <v>2</v>
      </c>
      <c r="N39" s="142">
        <f>'overview of responses'!R28</f>
        <v>2</v>
      </c>
      <c r="O39" s="137"/>
      <c r="P39" s="61"/>
      <c r="Q39" s="61"/>
      <c r="R39" s="61"/>
      <c r="S39" s="149">
        <v>2</v>
      </c>
      <c r="AE39" s="82"/>
      <c r="AF39" s="82"/>
      <c r="AG39" s="82"/>
      <c r="AH39" s="82"/>
      <c r="AI39" s="82"/>
      <c r="AJ39" s="89">
        <v>1</v>
      </c>
      <c r="AK39" s="91">
        <v>1</v>
      </c>
      <c r="AL39" s="82"/>
      <c r="AM39" s="82"/>
      <c r="AN39" s="82"/>
      <c r="AO39" s="82"/>
      <c r="AP39" s="82"/>
      <c r="AQ39" s="82"/>
      <c r="AR39" s="82"/>
      <c r="AV39" s="139">
        <f t="shared" si="1"/>
        <v>2</v>
      </c>
      <c r="AW39" s="134"/>
    </row>
    <row r="40" spans="1:49" ht="15" x14ac:dyDescent="0.25">
      <c r="A40" s="74">
        <f>'overview of responses'!B29</f>
        <v>1</v>
      </c>
      <c r="B40" s="74" t="str">
        <f>'overview of responses'!C29</f>
        <v>​Latvia</v>
      </c>
      <c r="C40" s="74" t="str">
        <f>'overview of responses'!L29</f>
        <v>No, no chart yet</v>
      </c>
      <c r="D40" s="75" t="str">
        <f>'overview of responses'!N29</f>
        <v>end 2021 (plans)</v>
      </c>
      <c r="E40" s="74" t="str">
        <f>'overview of responses'!P29</f>
        <v>/</v>
      </c>
      <c r="F40" s="97">
        <f>'overview of responses'!Q29</f>
        <v>6</v>
      </c>
      <c r="G40" s="97">
        <f>'overview of responses'!R29</f>
        <v>2</v>
      </c>
      <c r="I40" s="61"/>
      <c r="J40" s="34" t="str">
        <f t="shared" si="0"/>
        <v>​Latvia</v>
      </c>
      <c r="K40" s="135">
        <f>'overview of responses'!O29</f>
        <v>44470</v>
      </c>
      <c r="L40" s="142">
        <f t="shared" si="2"/>
        <v>2</v>
      </c>
      <c r="M40" s="141">
        <f t="shared" si="3"/>
        <v>0</v>
      </c>
      <c r="N40" s="142">
        <f>'overview of responses'!R29</f>
        <v>2</v>
      </c>
      <c r="O40" s="137"/>
      <c r="P40" s="61"/>
      <c r="Q40" s="61"/>
      <c r="R40" s="61"/>
      <c r="S40" s="149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V40" s="139">
        <f t="shared" si="1"/>
        <v>0</v>
      </c>
      <c r="AW40" s="134"/>
    </row>
    <row r="41" spans="1:49" x14ac:dyDescent="0.3">
      <c r="A41" s="74">
        <f>'overview of responses'!B30</f>
        <v>1</v>
      </c>
      <c r="B41" s="74" t="str">
        <f>'overview of responses'!C30</f>
        <v>​Lithuania</v>
      </c>
      <c r="C41" s="74" t="str">
        <f>'overview of responses'!L30</f>
        <v>Yes</v>
      </c>
      <c r="D41" s="75" t="str">
        <f>'overview of responses'!N30</f>
        <v>Q4 2019</v>
      </c>
      <c r="E41" s="74" t="str">
        <f>'overview of responses'!P30</f>
        <v>Yes</v>
      </c>
      <c r="F41" s="74">
        <f>'overview of responses'!Q30</f>
        <v>0</v>
      </c>
      <c r="G41" s="74">
        <f>'overview of responses'!R30</f>
        <v>6</v>
      </c>
      <c r="H41" s="74">
        <f>SUM('overview of responses'!F30:G30)</f>
        <v>6</v>
      </c>
      <c r="I41" s="61"/>
      <c r="J41" s="34" t="str">
        <f t="shared" si="0"/>
        <v>​Lithuania</v>
      </c>
      <c r="K41" s="135">
        <f>'overview of responses'!O30</f>
        <v>43748</v>
      </c>
      <c r="L41" s="142">
        <f t="shared" si="2"/>
        <v>15</v>
      </c>
      <c r="M41" s="141">
        <f t="shared" si="3"/>
        <v>6</v>
      </c>
      <c r="N41" s="142">
        <f>'overview of responses'!R30</f>
        <v>6</v>
      </c>
      <c r="O41" s="137"/>
      <c r="P41" s="61"/>
      <c r="Q41" s="61"/>
      <c r="R41" s="61"/>
      <c r="S41" s="149">
        <v>6</v>
      </c>
      <c r="AB41" s="82"/>
      <c r="AC41" s="82"/>
      <c r="AD41" s="82"/>
      <c r="AE41" s="89">
        <v>1</v>
      </c>
      <c r="AF41" s="90">
        <v>1</v>
      </c>
      <c r="AG41" s="90">
        <v>1</v>
      </c>
      <c r="AH41" s="90">
        <v>1</v>
      </c>
      <c r="AI41" s="90">
        <v>1</v>
      </c>
      <c r="AJ41" s="91">
        <v>1</v>
      </c>
      <c r="AK41" s="82"/>
      <c r="AL41" s="82"/>
      <c r="AM41" s="155"/>
      <c r="AN41" s="82"/>
      <c r="AO41" s="82"/>
      <c r="AP41" s="82"/>
      <c r="AQ41" s="82"/>
      <c r="AR41" s="82"/>
      <c r="AV41" s="139">
        <f t="shared" si="1"/>
        <v>6</v>
      </c>
      <c r="AW41" s="134"/>
    </row>
    <row r="42" spans="1:49" x14ac:dyDescent="0.3">
      <c r="A42" s="74">
        <f>'overview of responses'!B31</f>
        <v>1</v>
      </c>
      <c r="B42" s="74" t="str">
        <f>'overview of responses'!C31</f>
        <v>​Luxembourg</v>
      </c>
      <c r="C42" s="74" t="str">
        <f>'overview of responses'!L31</f>
        <v>No, no chart yet</v>
      </c>
      <c r="D42" s="75" t="str">
        <f>'overview of responses'!N31</f>
        <v>Q4 2019 (plans)</v>
      </c>
      <c r="E42" s="74" t="str">
        <f>'overview of responses'!P31</f>
        <v>/</v>
      </c>
      <c r="F42" s="97">
        <f>'overview of responses'!Q31</f>
        <v>2</v>
      </c>
      <c r="G42" s="97" t="str">
        <f>'overview of responses'!R31</f>
        <v>/</v>
      </c>
      <c r="I42" s="61"/>
      <c r="J42" s="34" t="str">
        <f t="shared" si="0"/>
        <v>​Luxembourg</v>
      </c>
      <c r="K42" s="135">
        <f>'overview of responses'!O31</f>
        <v>43748</v>
      </c>
      <c r="L42" s="142">
        <f t="shared" si="2"/>
        <v>15</v>
      </c>
      <c r="M42" s="141">
        <f t="shared" si="3"/>
        <v>0</v>
      </c>
      <c r="N42" s="142" t="str">
        <f>'overview of responses'!R31</f>
        <v>/</v>
      </c>
      <c r="O42" s="137"/>
      <c r="P42" s="61"/>
      <c r="Q42" s="61"/>
      <c r="R42" s="61"/>
      <c r="S42" s="149"/>
      <c r="T42" s="81"/>
      <c r="U42" s="81"/>
      <c r="V42" s="81"/>
      <c r="W42" s="81"/>
      <c r="X42" s="81"/>
      <c r="Y42" s="81"/>
      <c r="Z42" s="81"/>
      <c r="AA42" s="81"/>
      <c r="AB42" s="156"/>
      <c r="AC42" s="156"/>
      <c r="AD42" s="156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V42" s="139">
        <f t="shared" si="1"/>
        <v>0</v>
      </c>
      <c r="AW42" s="134"/>
    </row>
    <row r="43" spans="1:49" x14ac:dyDescent="0.3">
      <c r="A43" s="74">
        <f>'overview of responses'!B32</f>
        <v>1</v>
      </c>
      <c r="B43" s="74" t="str">
        <f>'overview of responses'!C32</f>
        <v>​Malta</v>
      </c>
      <c r="C43" s="74" t="str">
        <f>'overview of responses'!L32</f>
        <v>No, done</v>
      </c>
      <c r="D43" s="75" t="str">
        <f>'overview of responses'!N32</f>
        <v>/</v>
      </c>
      <c r="E43" s="74" t="str">
        <f>'overview of responses'!P32</f>
        <v>/</v>
      </c>
      <c r="F43" s="74">
        <f>'overview of responses'!Q32</f>
        <v>0</v>
      </c>
      <c r="G43" s="74" t="str">
        <f>'overview of responses'!R32</f>
        <v>/</v>
      </c>
      <c r="I43" s="61"/>
      <c r="J43" s="34" t="str">
        <f t="shared" si="0"/>
        <v>​Malta</v>
      </c>
      <c r="K43" s="135"/>
      <c r="L43" s="142"/>
      <c r="M43" s="141"/>
      <c r="N43" s="142"/>
      <c r="O43" s="137"/>
      <c r="P43" s="61"/>
      <c r="Q43" s="61"/>
      <c r="R43" s="61"/>
      <c r="S43" s="149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V43" s="139">
        <f t="shared" si="1"/>
        <v>0</v>
      </c>
      <c r="AW43" s="134"/>
    </row>
    <row r="44" spans="1:49" x14ac:dyDescent="0.3">
      <c r="A44" s="74">
        <f>'overview of responses'!B33</f>
        <v>1</v>
      </c>
      <c r="B44" s="86" t="str">
        <f>'overview of responses'!C33</f>
        <v>​Montenegro</v>
      </c>
      <c r="C44" s="74" t="str">
        <f>'overview of responses'!L33</f>
        <v>Yes</v>
      </c>
      <c r="D44" s="75" t="str">
        <f>'overview of responses'!N33</f>
        <v>Today</v>
      </c>
      <c r="E44" s="74" t="str">
        <f>'overview of responses'!P33</f>
        <v>Yes</v>
      </c>
      <c r="F44" s="74">
        <f>'overview of responses'!Q33</f>
        <v>0</v>
      </c>
      <c r="G44" s="74">
        <f>'overview of responses'!R33</f>
        <v>2</v>
      </c>
      <c r="H44" s="74">
        <f>SUM('overview of responses'!F33:G33)</f>
        <v>1</v>
      </c>
      <c r="I44" s="61"/>
      <c r="J44" s="158" t="str">
        <f t="shared" si="0"/>
        <v>​Montenegro</v>
      </c>
      <c r="K44" s="135">
        <f>'overview of responses'!O33</f>
        <v>43552</v>
      </c>
      <c r="L44" s="142">
        <f t="shared" si="2"/>
        <v>31</v>
      </c>
      <c r="M44" s="141">
        <f t="shared" si="3"/>
        <v>1</v>
      </c>
      <c r="N44" s="142">
        <f>'overview of responses'!R33</f>
        <v>2</v>
      </c>
      <c r="O44" s="137"/>
      <c r="P44" s="61"/>
      <c r="Q44" s="61"/>
      <c r="R44" s="61"/>
      <c r="S44" s="149">
        <v>1</v>
      </c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93">
        <v>1</v>
      </c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V44" s="139">
        <f t="shared" si="1"/>
        <v>1</v>
      </c>
      <c r="AW44" s="134"/>
    </row>
    <row r="45" spans="1:49" x14ac:dyDescent="0.3">
      <c r="A45" s="74">
        <f>'overview of responses'!B34</f>
        <v>1</v>
      </c>
      <c r="B45" s="74" t="str">
        <f>'overview of responses'!C34</f>
        <v>​Morocco</v>
      </c>
      <c r="C45" s="74" t="str">
        <f>'overview of responses'!L34</f>
        <v>Yes</v>
      </c>
      <c r="D45" s="75" t="str">
        <f>'overview of responses'!N34</f>
        <v>Q1 2020</v>
      </c>
      <c r="E45" s="74" t="str">
        <f>'overview of responses'!P34</f>
        <v>Yes</v>
      </c>
      <c r="F45" s="74" t="str">
        <f>'overview of responses'!Q34</f>
        <v>but plans!</v>
      </c>
      <c r="G45" s="74">
        <f>'overview of responses'!R34</f>
        <v>10</v>
      </c>
      <c r="H45" s="74">
        <f>SUM('overview of responses'!F34:G34)</f>
        <v>9</v>
      </c>
      <c r="I45" s="61"/>
      <c r="J45" s="34" t="str">
        <f t="shared" si="0"/>
        <v>​Morocco</v>
      </c>
      <c r="K45" s="135">
        <f>'overview of responses'!O34</f>
        <v>43832</v>
      </c>
      <c r="L45" s="142">
        <f t="shared" si="2"/>
        <v>9</v>
      </c>
      <c r="M45" s="141">
        <f t="shared" si="3"/>
        <v>9</v>
      </c>
      <c r="N45" s="142">
        <f>'overview of responses'!R34</f>
        <v>10</v>
      </c>
      <c r="O45" s="137"/>
      <c r="P45" s="61"/>
      <c r="Q45" s="61"/>
      <c r="R45" s="61"/>
      <c r="S45" s="149">
        <v>10</v>
      </c>
      <c r="AE45" s="82"/>
      <c r="AF45" s="89">
        <v>1</v>
      </c>
      <c r="AG45" s="90">
        <v>1</v>
      </c>
      <c r="AH45" s="90">
        <v>1</v>
      </c>
      <c r="AI45" s="90">
        <v>1</v>
      </c>
      <c r="AJ45" s="90">
        <v>1</v>
      </c>
      <c r="AK45" s="90">
        <v>1</v>
      </c>
      <c r="AL45" s="90">
        <v>1</v>
      </c>
      <c r="AM45" s="90"/>
      <c r="AN45" s="90">
        <v>1</v>
      </c>
      <c r="AO45" s="91">
        <v>1</v>
      </c>
      <c r="AP45" s="82"/>
      <c r="AQ45" s="82"/>
      <c r="AR45" s="82"/>
      <c r="AV45" s="139">
        <f t="shared" si="1"/>
        <v>9</v>
      </c>
      <c r="AW45" s="134"/>
    </row>
    <row r="46" spans="1:49" x14ac:dyDescent="0.3">
      <c r="A46" s="74">
        <f>'overview of responses'!B35</f>
        <v>1</v>
      </c>
      <c r="B46" s="74" t="str">
        <f>'overview of responses'!C35</f>
        <v>​Netherlands</v>
      </c>
      <c r="C46" s="74" t="str">
        <f>'overview of responses'!L35</f>
        <v>Yes</v>
      </c>
      <c r="D46" s="75" t="str">
        <f>'overview of responses'!N35</f>
        <v>2019 (plans)</v>
      </c>
      <c r="E46" s="74" t="str">
        <f>'overview of responses'!P35</f>
        <v>Yes</v>
      </c>
      <c r="F46" s="74">
        <f>'overview of responses'!Q35</f>
        <v>0</v>
      </c>
      <c r="G46" s="74">
        <f>'overview of responses'!R35</f>
        <v>1</v>
      </c>
      <c r="H46" s="74">
        <f>SUM('overview of responses'!F35:G35)</f>
        <v>13</v>
      </c>
      <c r="I46" s="61"/>
      <c r="J46" s="34" t="str">
        <f t="shared" si="0"/>
        <v>​Netherlands</v>
      </c>
      <c r="K46" s="135">
        <f>'overview of responses'!O35</f>
        <v>43552</v>
      </c>
      <c r="L46" s="142">
        <f t="shared" si="2"/>
        <v>31</v>
      </c>
      <c r="M46" s="141">
        <f t="shared" si="3"/>
        <v>13</v>
      </c>
      <c r="N46" s="142">
        <f>'overview of responses'!R35</f>
        <v>1</v>
      </c>
      <c r="O46" s="137"/>
      <c r="P46" s="61"/>
      <c r="Q46" s="61"/>
      <c r="R46" s="61"/>
      <c r="S46" s="149">
        <v>1</v>
      </c>
      <c r="AE46" s="82"/>
      <c r="AF46" s="93">
        <v>13</v>
      </c>
      <c r="AG46" s="82"/>
      <c r="AH46" s="82"/>
      <c r="AV46" s="139">
        <f t="shared" si="1"/>
        <v>13</v>
      </c>
      <c r="AW46" s="134"/>
    </row>
    <row r="47" spans="1:49" x14ac:dyDescent="0.3">
      <c r="A47" s="74">
        <f>'overview of responses'!B36</f>
        <v>1</v>
      </c>
      <c r="B47" s="74" t="str">
        <f>'overview of responses'!C36</f>
        <v>​Norway</v>
      </c>
      <c r="C47" s="74" t="str">
        <f>'overview of responses'!L36</f>
        <v>Yes</v>
      </c>
      <c r="D47" s="75" t="str">
        <f>'overview of responses'!N36</f>
        <v>JUL 2019 to JUL 2021</v>
      </c>
      <c r="E47" s="74" t="str">
        <f>'overview of responses'!P36</f>
        <v>No</v>
      </c>
      <c r="F47" s="74">
        <f>'overview of responses'!Q36</f>
        <v>0</v>
      </c>
      <c r="G47" s="74">
        <f>'overview of responses'!R36</f>
        <v>28</v>
      </c>
      <c r="H47" s="74">
        <f>SUM('overview of responses'!F36:G36)</f>
        <v>139</v>
      </c>
      <c r="I47" s="61"/>
      <c r="J47" s="34" t="str">
        <f t="shared" si="0"/>
        <v>​Norway</v>
      </c>
      <c r="K47" s="135">
        <f>'overview of responses'!O36</f>
        <v>43664</v>
      </c>
      <c r="L47" s="142">
        <f t="shared" si="2"/>
        <v>21</v>
      </c>
      <c r="M47" s="141">
        <f t="shared" si="3"/>
        <v>139</v>
      </c>
      <c r="N47" s="142">
        <f>'overview of responses'!R36</f>
        <v>28</v>
      </c>
      <c r="O47" s="137"/>
      <c r="P47" s="61"/>
      <c r="Q47" s="61"/>
      <c r="R47" s="61"/>
      <c r="S47" s="149">
        <v>28</v>
      </c>
      <c r="Y47" s="109">
        <v>5</v>
      </c>
      <c r="Z47" s="112">
        <v>5</v>
      </c>
      <c r="AA47" s="112">
        <v>5</v>
      </c>
      <c r="AB47" s="112">
        <v>5</v>
      </c>
      <c r="AC47" s="112">
        <v>5</v>
      </c>
      <c r="AD47" s="112">
        <v>5</v>
      </c>
      <c r="AE47" s="112">
        <v>5</v>
      </c>
      <c r="AF47" s="112">
        <v>5</v>
      </c>
      <c r="AG47" s="112">
        <v>5</v>
      </c>
      <c r="AH47" s="112">
        <v>5</v>
      </c>
      <c r="AI47" s="112">
        <v>5</v>
      </c>
      <c r="AJ47" s="112">
        <v>5</v>
      </c>
      <c r="AK47" s="112">
        <v>5</v>
      </c>
      <c r="AL47" s="112">
        <v>5</v>
      </c>
      <c r="AM47" s="112">
        <v>5</v>
      </c>
      <c r="AN47" s="112">
        <v>5</v>
      </c>
      <c r="AO47" s="112">
        <v>5</v>
      </c>
      <c r="AP47" s="112">
        <v>5</v>
      </c>
      <c r="AQ47" s="112">
        <v>5</v>
      </c>
      <c r="AR47" s="112">
        <v>5</v>
      </c>
      <c r="AS47" s="110">
        <v>39</v>
      </c>
      <c r="AV47" s="139">
        <f t="shared" si="1"/>
        <v>139</v>
      </c>
      <c r="AW47" s="134"/>
    </row>
    <row r="48" spans="1:49" x14ac:dyDescent="0.3">
      <c r="A48" s="74">
        <f>'overview of responses'!B37</f>
        <v>1</v>
      </c>
      <c r="B48" s="74" t="str">
        <f>'overview of responses'!C37</f>
        <v>​Poland</v>
      </c>
      <c r="C48" s="74" t="str">
        <f>'overview of responses'!L37</f>
        <v>Yes</v>
      </c>
      <c r="D48" s="75" t="str">
        <f>'overview of responses'!N37</f>
        <v>Q3 2020</v>
      </c>
      <c r="E48" s="74" t="str">
        <f>'overview of responses'!P37</f>
        <v>Yes</v>
      </c>
      <c r="F48" s="74" t="str">
        <f>'overview of responses'!Q37</f>
        <v>but plans!</v>
      </c>
      <c r="G48" s="74">
        <f>'overview of responses'!R37</f>
        <v>1</v>
      </c>
      <c r="H48" s="74">
        <f>SUM('overview of responses'!F37:G37)</f>
        <v>31</v>
      </c>
      <c r="I48" s="61"/>
      <c r="J48" s="34" t="str">
        <f t="shared" si="0"/>
        <v>​Poland</v>
      </c>
      <c r="K48" s="135">
        <f>'overview of responses'!O37</f>
        <v>44028</v>
      </c>
      <c r="L48" s="142">
        <f t="shared" si="2"/>
        <v>4</v>
      </c>
      <c r="M48" s="141">
        <f t="shared" si="3"/>
        <v>31</v>
      </c>
      <c r="N48" s="142">
        <f>'overview of responses'!R37</f>
        <v>1</v>
      </c>
      <c r="O48" s="137"/>
      <c r="P48" s="61"/>
      <c r="Q48" s="61"/>
      <c r="R48" s="61"/>
      <c r="S48" s="149">
        <v>1</v>
      </c>
      <c r="AE48" s="81"/>
      <c r="AF48" s="81"/>
      <c r="AG48" s="81"/>
      <c r="AH48" s="81"/>
      <c r="AI48" s="81"/>
      <c r="AJ48" s="81"/>
      <c r="AK48" s="81"/>
      <c r="AL48" s="88">
        <v>31</v>
      </c>
      <c r="AM48" s="82"/>
      <c r="AN48" s="82"/>
      <c r="AO48" s="82"/>
      <c r="AP48" s="82"/>
      <c r="AQ48" s="82"/>
      <c r="AR48" s="82"/>
      <c r="AV48" s="139">
        <f t="shared" si="1"/>
        <v>31</v>
      </c>
      <c r="AW48" s="134"/>
    </row>
    <row r="49" spans="1:49" x14ac:dyDescent="0.3">
      <c r="A49" s="74">
        <f>'overview of responses'!B38</f>
        <v>1</v>
      </c>
      <c r="B49" s="74" t="str">
        <f>'overview of responses'!C38</f>
        <v>​Portugal</v>
      </c>
      <c r="C49" s="74" t="str">
        <f>'overview of responses'!L38</f>
        <v>Yes</v>
      </c>
      <c r="D49" s="75" t="str">
        <f>'overview of responses'!N38</f>
        <v>APR 2019 to NOV 2019</v>
      </c>
      <c r="E49" s="74" t="str">
        <f>'overview of responses'!P38</f>
        <v>No</v>
      </c>
      <c r="F49" s="74">
        <f>'overview of responses'!Q38</f>
        <v>0</v>
      </c>
      <c r="G49" s="74" t="str">
        <f>'overview of responses'!R38</f>
        <v>/</v>
      </c>
      <c r="H49" s="74">
        <f>SUM('overview of responses'!F38:G38)</f>
        <v>10</v>
      </c>
      <c r="I49" s="61"/>
      <c r="J49" s="34" t="str">
        <f t="shared" si="0"/>
        <v>​Portugal</v>
      </c>
      <c r="K49" s="135">
        <f>'overview of responses'!O38</f>
        <v>43580</v>
      </c>
      <c r="L49" s="142">
        <f t="shared" si="2"/>
        <v>28</v>
      </c>
      <c r="M49" s="141">
        <f t="shared" si="3"/>
        <v>10</v>
      </c>
      <c r="N49" s="142" t="str">
        <f>'overview of responses'!R38</f>
        <v>/</v>
      </c>
      <c r="O49" s="137"/>
      <c r="P49" s="61"/>
      <c r="Q49" s="61"/>
      <c r="R49" s="61"/>
      <c r="S49" s="149">
        <v>1</v>
      </c>
      <c r="V49" s="111"/>
      <c r="W49" s="111"/>
      <c r="X49" s="111"/>
      <c r="Y49" s="111"/>
      <c r="Z49" s="113">
        <v>10</v>
      </c>
      <c r="AA49" s="111"/>
      <c r="AB49" s="111"/>
      <c r="AC49" s="111"/>
      <c r="AD49" s="111"/>
      <c r="AV49" s="139">
        <f t="shared" si="1"/>
        <v>10</v>
      </c>
      <c r="AW49" s="134"/>
    </row>
    <row r="50" spans="1:49" x14ac:dyDescent="0.3">
      <c r="A50" s="74">
        <f>'overview of responses'!B39</f>
        <v>1</v>
      </c>
      <c r="B50" s="74" t="str">
        <f>'overview of responses'!C39</f>
        <v>​Republic of Moldova</v>
      </c>
      <c r="C50" s="74" t="str">
        <f>'overview of responses'!L39</f>
        <v>Yes</v>
      </c>
      <c r="D50" s="75">
        <f>'overview of responses'!N39</f>
        <v>2020</v>
      </c>
      <c r="E50" s="74" t="str">
        <f>'overview of responses'!P39</f>
        <v>Yes</v>
      </c>
      <c r="F50" s="74" t="str">
        <f>'overview of responses'!Q39</f>
        <v>but plans!</v>
      </c>
      <c r="G50" s="74">
        <f>'overview of responses'!R39</f>
        <v>2</v>
      </c>
      <c r="H50" s="74">
        <f>SUM('overview of responses'!F39:G39)</f>
        <v>16</v>
      </c>
      <c r="I50" s="61"/>
      <c r="J50" s="34" t="str">
        <f t="shared" si="0"/>
        <v>​Republic of Moldova</v>
      </c>
      <c r="K50" s="135">
        <f>'overview of responses'!O39</f>
        <v>43832</v>
      </c>
      <c r="L50" s="142">
        <f t="shared" si="2"/>
        <v>9</v>
      </c>
      <c r="M50" s="141">
        <f t="shared" si="3"/>
        <v>16</v>
      </c>
      <c r="N50" s="142">
        <f>'overview of responses'!R39</f>
        <v>2</v>
      </c>
      <c r="O50" s="137"/>
      <c r="P50" s="61"/>
      <c r="Q50" s="61"/>
      <c r="R50" s="61"/>
      <c r="S50" s="149">
        <v>2</v>
      </c>
      <c r="AE50" s="82"/>
      <c r="AF50" s="82"/>
      <c r="AG50" s="82"/>
      <c r="AH50" s="82"/>
      <c r="AI50" s="82"/>
      <c r="AJ50" s="89">
        <v>8</v>
      </c>
      <c r="AK50" s="91">
        <v>8</v>
      </c>
      <c r="AL50" s="82"/>
      <c r="AM50" s="82"/>
      <c r="AN50" s="82"/>
      <c r="AO50" s="82"/>
      <c r="AP50" s="82"/>
      <c r="AQ50" s="82"/>
      <c r="AR50" s="82"/>
      <c r="AV50" s="139">
        <f t="shared" si="1"/>
        <v>16</v>
      </c>
      <c r="AW50" s="134"/>
    </row>
    <row r="51" spans="1:49" x14ac:dyDescent="0.3">
      <c r="A51" s="74">
        <f>'overview of responses'!B40</f>
        <v>0</v>
      </c>
      <c r="B51" s="74" t="str">
        <f>'overview of responses'!C40</f>
        <v>​Romania(*)</v>
      </c>
      <c r="C51" s="74" t="str">
        <f>'overview of responses'!L40</f>
        <v>Yes</v>
      </c>
      <c r="D51" s="75" t="str">
        <f>'overview of responses'!N40</f>
        <v>not later than 2020 plans?</v>
      </c>
      <c r="E51" s="74" t="str">
        <f>'overview of responses'!P40</f>
        <v>?</v>
      </c>
      <c r="F51" s="74">
        <f>'overview of responses'!Q40</f>
        <v>0</v>
      </c>
      <c r="G51" s="74" t="str">
        <f>'overview of responses'!R40</f>
        <v>/</v>
      </c>
      <c r="H51" s="74">
        <f>SUM('overview of responses'!F40:G40)</f>
        <v>2</v>
      </c>
      <c r="I51" s="61"/>
      <c r="J51" s="34" t="str">
        <f t="shared" si="0"/>
        <v>​Romania(*)</v>
      </c>
      <c r="K51" s="135">
        <f>'overview of responses'!O40</f>
        <v>43832</v>
      </c>
      <c r="L51" s="142">
        <f t="shared" si="2"/>
        <v>9</v>
      </c>
      <c r="M51" s="141">
        <f t="shared" si="3"/>
        <v>2</v>
      </c>
      <c r="N51" s="142" t="str">
        <f>'overview of responses'!R40</f>
        <v>/</v>
      </c>
      <c r="O51" s="137"/>
      <c r="P51" s="61"/>
      <c r="Q51" s="61"/>
      <c r="R51" s="61"/>
      <c r="S51" s="149">
        <v>1</v>
      </c>
      <c r="AE51" s="96">
        <v>2</v>
      </c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V51" s="139">
        <f t="shared" si="1"/>
        <v>2</v>
      </c>
      <c r="AW51" s="134"/>
    </row>
    <row r="52" spans="1:49" x14ac:dyDescent="0.3">
      <c r="A52" s="74">
        <f>'overview of responses'!B41</f>
        <v>1</v>
      </c>
      <c r="B52" s="74" t="str">
        <f>'overview of responses'!C41</f>
        <v>​Russian Federation</v>
      </c>
      <c r="C52" s="74" t="str">
        <f>'overview of responses'!L41</f>
        <v>Yes</v>
      </c>
      <c r="D52" s="75" t="str">
        <f>'overview of responses'!N41</f>
        <v>2019 - 2022</v>
      </c>
      <c r="E52" s="74" t="str">
        <f>'overview of responses'!P41</f>
        <v>No</v>
      </c>
      <c r="F52" s="74">
        <f>'overview of responses'!Q41</f>
        <v>0</v>
      </c>
      <c r="G52" s="74">
        <f>'overview of responses'!R41</f>
        <v>40</v>
      </c>
      <c r="H52" s="74">
        <f>SUM('overview of responses'!F41:G41)</f>
        <v>37</v>
      </c>
      <c r="I52" s="61"/>
      <c r="J52" s="34" t="str">
        <f t="shared" si="0"/>
        <v>​Russian Federation</v>
      </c>
      <c r="K52" s="135">
        <f>'overview of responses'!O41</f>
        <v>43552</v>
      </c>
      <c r="L52" s="142">
        <f t="shared" si="2"/>
        <v>31</v>
      </c>
      <c r="M52" s="141">
        <f t="shared" si="3"/>
        <v>37</v>
      </c>
      <c r="N52" s="142">
        <f>'overview of responses'!R41</f>
        <v>40</v>
      </c>
      <c r="O52" s="137"/>
      <c r="P52" s="61"/>
      <c r="Q52" s="61"/>
      <c r="R52" s="61"/>
      <c r="S52" s="149">
        <v>40</v>
      </c>
      <c r="Z52" s="160">
        <v>1</v>
      </c>
      <c r="AA52" s="112">
        <v>1</v>
      </c>
      <c r="AB52" s="112">
        <v>1</v>
      </c>
      <c r="AC52" s="112">
        <v>1</v>
      </c>
      <c r="AD52" s="112">
        <v>1</v>
      </c>
      <c r="AE52" s="112">
        <v>1</v>
      </c>
      <c r="AF52" s="112">
        <v>1</v>
      </c>
      <c r="AG52" s="112">
        <v>1</v>
      </c>
      <c r="AH52" s="112">
        <v>1</v>
      </c>
      <c r="AI52" s="112">
        <v>1</v>
      </c>
      <c r="AJ52" s="112">
        <v>1</v>
      </c>
      <c r="AK52" s="112">
        <v>1</v>
      </c>
      <c r="AL52" s="112">
        <v>1</v>
      </c>
      <c r="AM52" s="112">
        <v>1</v>
      </c>
      <c r="AN52" s="112">
        <v>1</v>
      </c>
      <c r="AO52" s="112">
        <v>1</v>
      </c>
      <c r="AP52" s="112">
        <v>1</v>
      </c>
      <c r="AQ52" s="112">
        <v>1</v>
      </c>
      <c r="AR52" s="112">
        <v>1</v>
      </c>
      <c r="AS52" s="114">
        <v>9</v>
      </c>
      <c r="AT52" s="115">
        <v>9</v>
      </c>
      <c r="AV52" s="139">
        <f t="shared" si="1"/>
        <v>37</v>
      </c>
      <c r="AW52" s="134"/>
    </row>
    <row r="53" spans="1:49" x14ac:dyDescent="0.3">
      <c r="A53" s="74">
        <f>'overview of responses'!B42</f>
        <v>1</v>
      </c>
      <c r="B53" s="86" t="str">
        <f>'overview of responses'!C42</f>
        <v>​Serbia</v>
      </c>
      <c r="C53" s="74" t="str">
        <f>'overview of responses'!L42</f>
        <v>Yes</v>
      </c>
      <c r="D53" s="75" t="str">
        <f>'overview of responses'!N42</f>
        <v>Today</v>
      </c>
      <c r="E53" s="74" t="str">
        <f>'overview of responses'!P42</f>
        <v>Yes</v>
      </c>
      <c r="F53" s="74">
        <f>'overview of responses'!Q42</f>
        <v>0</v>
      </c>
      <c r="G53" s="74">
        <f>'overview of responses'!R42</f>
        <v>2</v>
      </c>
      <c r="H53" s="74">
        <f>SUM('overview of responses'!F42:G42)</f>
        <v>7</v>
      </c>
      <c r="I53" s="61"/>
      <c r="J53" s="158" t="str">
        <f t="shared" si="0"/>
        <v>​Serbia</v>
      </c>
      <c r="K53" s="135">
        <f>'overview of responses'!O42</f>
        <v>43636</v>
      </c>
      <c r="L53" s="142">
        <f t="shared" si="2"/>
        <v>24</v>
      </c>
      <c r="M53" s="141">
        <f t="shared" si="3"/>
        <v>7</v>
      </c>
      <c r="N53" s="142">
        <f>'overview of responses'!R42</f>
        <v>2</v>
      </c>
      <c r="O53" s="137"/>
      <c r="P53" s="61"/>
      <c r="Q53" s="61"/>
      <c r="R53" s="61"/>
      <c r="S53" s="149">
        <v>1</v>
      </c>
      <c r="X53" s="89">
        <v>2</v>
      </c>
      <c r="Y53" s="90"/>
      <c r="Z53" s="91">
        <v>5</v>
      </c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V53" s="139">
        <f t="shared" si="1"/>
        <v>7</v>
      </c>
      <c r="AW53" s="134"/>
    </row>
    <row r="54" spans="1:49" x14ac:dyDescent="0.3">
      <c r="A54" s="74">
        <f>'overview of responses'!B43</f>
        <v>1</v>
      </c>
      <c r="B54" s="85" t="str">
        <f>'overview of responses'!C43</f>
        <v>​Slovakia</v>
      </c>
      <c r="C54" s="74" t="str">
        <f>'overview of responses'!L43</f>
        <v>Yes</v>
      </c>
      <c r="D54" s="75" t="str">
        <f>'overview of responses'!N43</f>
        <v>Q4 2019</v>
      </c>
      <c r="E54" s="74" t="str">
        <f>'overview of responses'!P43</f>
        <v>Yes</v>
      </c>
      <c r="F54" s="74">
        <f>'overview of responses'!Q43</f>
        <v>0</v>
      </c>
      <c r="G54" s="74">
        <f>'overview of responses'!R43</f>
        <v>1</v>
      </c>
      <c r="H54" s="74">
        <f>SUM('overview of responses'!F43:G43)</f>
        <v>8</v>
      </c>
      <c r="I54" s="61"/>
      <c r="J54" s="157" t="str">
        <f t="shared" si="0"/>
        <v>​Slovakia</v>
      </c>
      <c r="K54" s="135">
        <f>'overview of responses'!O43</f>
        <v>43748</v>
      </c>
      <c r="L54" s="142">
        <f t="shared" si="2"/>
        <v>15</v>
      </c>
      <c r="M54" s="141">
        <f t="shared" si="3"/>
        <v>8</v>
      </c>
      <c r="N54" s="142">
        <f>'overview of responses'!R43</f>
        <v>1</v>
      </c>
      <c r="O54" s="137"/>
      <c r="P54" s="61"/>
      <c r="Q54" s="61"/>
      <c r="R54" s="61"/>
      <c r="S54" s="149">
        <v>1</v>
      </c>
      <c r="U54" s="81"/>
      <c r="V54" s="81"/>
      <c r="W54" s="81"/>
      <c r="X54" s="81"/>
      <c r="Y54" s="81"/>
      <c r="Z54" s="81"/>
      <c r="AA54" s="81"/>
      <c r="AB54" s="82"/>
      <c r="AC54" s="88">
        <f>H54</f>
        <v>8</v>
      </c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V54" s="139">
        <f t="shared" si="1"/>
        <v>8</v>
      </c>
      <c r="AW54" s="134"/>
    </row>
    <row r="55" spans="1:49" x14ac:dyDescent="0.3">
      <c r="A55" s="74">
        <f>'overview of responses'!B44</f>
        <v>1</v>
      </c>
      <c r="B55" s="74" t="str">
        <f>'overview of responses'!C44</f>
        <v>Slovenia</v>
      </c>
      <c r="C55" s="74" t="str">
        <f>'overview of responses'!L44</f>
        <v>No, no chart yet</v>
      </c>
      <c r="D55" s="75" t="str">
        <f>'overview of responses'!N44</f>
        <v>2020 (plans)</v>
      </c>
      <c r="E55" s="74" t="str">
        <f>'overview of responses'!P44</f>
        <v>/</v>
      </c>
      <c r="F55" s="97">
        <f>'overview of responses'!Q44</f>
        <v>4</v>
      </c>
      <c r="G55" s="74" t="str">
        <f>'overview of responses'!R44</f>
        <v>/</v>
      </c>
      <c r="I55" s="61"/>
      <c r="J55" s="34" t="str">
        <f t="shared" si="0"/>
        <v>Slovenia</v>
      </c>
      <c r="K55" s="135">
        <f>'overview of responses'!O44</f>
        <v>43832</v>
      </c>
      <c r="L55" s="142">
        <f t="shared" si="2"/>
        <v>9</v>
      </c>
      <c r="M55" s="141">
        <f t="shared" si="3"/>
        <v>0</v>
      </c>
      <c r="N55" s="142" t="str">
        <f>'overview of responses'!R44</f>
        <v>/</v>
      </c>
      <c r="O55" s="137"/>
      <c r="P55" s="61"/>
      <c r="Q55" s="61"/>
      <c r="R55" s="61"/>
      <c r="S55" s="149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V55" s="139">
        <f t="shared" si="1"/>
        <v>0</v>
      </c>
      <c r="AW55" s="134"/>
    </row>
    <row r="56" spans="1:49" x14ac:dyDescent="0.3">
      <c r="A56" s="74">
        <f>'overview of responses'!B45</f>
        <v>1</v>
      </c>
      <c r="B56" s="74" t="str">
        <f>'overview of responses'!C45</f>
        <v>Spain</v>
      </c>
      <c r="C56" s="74" t="str">
        <f>'overview of responses'!L45</f>
        <v>Yes</v>
      </c>
      <c r="D56" s="75" t="str">
        <f>'overview of responses'!N45</f>
        <v>Today</v>
      </c>
      <c r="E56" s="74" t="str">
        <f>'overview of responses'!P45</f>
        <v>Yes</v>
      </c>
      <c r="F56" s="74" t="str">
        <f>'overview of responses'!Q45</f>
        <v>but plans!</v>
      </c>
      <c r="G56" s="74">
        <f>'overview of responses'!R45</f>
        <v>1</v>
      </c>
      <c r="H56" s="74">
        <f>SUM('overview of responses'!F45:G45)</f>
        <v>19</v>
      </c>
      <c r="I56" s="61"/>
      <c r="J56" s="34" t="str">
        <f t="shared" si="0"/>
        <v>Spain</v>
      </c>
      <c r="K56" s="135">
        <f>'overview of responses'!O45</f>
        <v>43580</v>
      </c>
      <c r="L56" s="142">
        <f t="shared" si="2"/>
        <v>28</v>
      </c>
      <c r="M56" s="141">
        <f t="shared" si="3"/>
        <v>19</v>
      </c>
      <c r="N56" s="142">
        <f>'overview of responses'!R45</f>
        <v>1</v>
      </c>
      <c r="O56" s="137"/>
      <c r="P56" s="61"/>
      <c r="Q56" s="61"/>
      <c r="R56" s="61"/>
      <c r="S56" s="149">
        <v>1</v>
      </c>
      <c r="V56" s="82"/>
      <c r="W56" s="82"/>
      <c r="X56" s="82"/>
      <c r="Y56" s="82"/>
      <c r="Z56" s="88">
        <v>19</v>
      </c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V56" s="139">
        <f t="shared" si="1"/>
        <v>19</v>
      </c>
      <c r="AW56" s="134"/>
    </row>
    <row r="57" spans="1:49" x14ac:dyDescent="0.3">
      <c r="A57" s="74">
        <f>'overview of responses'!B46</f>
        <v>1</v>
      </c>
      <c r="B57" s="74" t="str">
        <f>'overview of responses'!C46</f>
        <v>​Sweden</v>
      </c>
      <c r="C57" s="74" t="str">
        <f>'overview of responses'!L46</f>
        <v>No, done</v>
      </c>
      <c r="D57" s="75" t="str">
        <f>'overview of responses'!N46</f>
        <v>/</v>
      </c>
      <c r="E57" s="74" t="str">
        <f>'overview of responses'!P46</f>
        <v>/</v>
      </c>
      <c r="F57" s="74">
        <f>'overview of responses'!Q46</f>
        <v>0</v>
      </c>
      <c r="G57" s="74" t="str">
        <f>'overview of responses'!R46</f>
        <v>/</v>
      </c>
      <c r="I57" s="61"/>
      <c r="J57" s="34" t="str">
        <f t="shared" si="0"/>
        <v>​Sweden</v>
      </c>
      <c r="K57" s="135"/>
      <c r="L57" s="142"/>
      <c r="M57" s="141"/>
      <c r="N57" s="142"/>
      <c r="O57" s="137"/>
      <c r="P57" s="61"/>
      <c r="Q57" s="61"/>
      <c r="R57" s="61"/>
      <c r="S57" s="149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V57" s="139">
        <f t="shared" si="1"/>
        <v>0</v>
      </c>
      <c r="AW57" s="134"/>
    </row>
    <row r="58" spans="1:49" x14ac:dyDescent="0.3">
      <c r="A58" s="74">
        <f>'overview of responses'!B47</f>
        <v>1</v>
      </c>
      <c r="B58" s="74" t="str">
        <f>'overview of responses'!C47</f>
        <v>​​Switzerland</v>
      </c>
      <c r="C58" s="74" t="str">
        <f>'overview of responses'!L47</f>
        <v>Yes</v>
      </c>
      <c r="D58" s="75" t="str">
        <f>'overview of responses'!N47</f>
        <v>MAR or OCT 20xx</v>
      </c>
      <c r="E58" s="74" t="str">
        <f>'overview of responses'!P47</f>
        <v>Yes*</v>
      </c>
      <c r="F58" s="74" t="str">
        <f>'overview of responses'!Q47</f>
        <v>but plans!</v>
      </c>
      <c r="G58" s="74">
        <f>'overview of responses'!R47</f>
        <v>1</v>
      </c>
      <c r="H58" s="74">
        <f>SUM('overview of responses'!F47:G47)</f>
        <v>23</v>
      </c>
      <c r="I58" s="61"/>
      <c r="J58" s="34" t="str">
        <f t="shared" si="0"/>
        <v>​​Switzerland</v>
      </c>
      <c r="K58" s="135">
        <f>'overview of responses'!O47</f>
        <v>43916</v>
      </c>
      <c r="L58" s="142">
        <f t="shared" si="2"/>
        <v>8</v>
      </c>
      <c r="M58" s="141">
        <f t="shared" si="3"/>
        <v>23</v>
      </c>
      <c r="N58" s="142">
        <f>'overview of responses'!R47</f>
        <v>1</v>
      </c>
      <c r="O58" s="137"/>
      <c r="P58" s="61"/>
      <c r="Q58" s="61"/>
      <c r="R58" s="61"/>
      <c r="S58" s="149">
        <v>1</v>
      </c>
      <c r="AH58" s="113">
        <v>23</v>
      </c>
      <c r="AO58" s="111"/>
      <c r="AV58" s="139">
        <f t="shared" si="1"/>
        <v>23</v>
      </c>
      <c r="AW58" s="134"/>
    </row>
    <row r="59" spans="1:49" x14ac:dyDescent="0.3">
      <c r="A59" s="74">
        <f>'overview of responses'!B48</f>
        <v>0</v>
      </c>
      <c r="B59" s="74" t="str">
        <f>'overview of responses'!C48</f>
        <v>​Tajikistan(*)</v>
      </c>
      <c r="C59" s="74" t="str">
        <f>'overview of responses'!L48</f>
        <v>No, no chart yet</v>
      </c>
      <c r="D59" s="75" t="str">
        <f>'overview of responses'!N48</f>
        <v>/</v>
      </c>
      <c r="E59" s="74" t="str">
        <f>'overview of responses'!P48</f>
        <v>/</v>
      </c>
      <c r="F59" s="74">
        <f>'overview of responses'!Q48</f>
        <v>0</v>
      </c>
      <c r="G59" s="74" t="str">
        <f>'overview of responses'!R48</f>
        <v>/</v>
      </c>
      <c r="I59" s="61"/>
      <c r="J59" s="34" t="str">
        <f t="shared" si="0"/>
        <v>​Tajikistan(*)</v>
      </c>
      <c r="K59" s="135"/>
      <c r="L59" s="142"/>
      <c r="M59" s="141">
        <f t="shared" si="3"/>
        <v>0</v>
      </c>
      <c r="N59" s="142" t="str">
        <f>'overview of responses'!R48</f>
        <v>/</v>
      </c>
      <c r="O59" s="137"/>
      <c r="P59" s="61"/>
      <c r="Q59" s="61"/>
      <c r="R59" s="61"/>
      <c r="S59" s="149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V59" s="139">
        <f t="shared" si="1"/>
        <v>0</v>
      </c>
      <c r="AW59" s="134"/>
    </row>
    <row r="60" spans="1:49" x14ac:dyDescent="0.3">
      <c r="A60" s="74">
        <f>'overview of responses'!B49</f>
        <v>0</v>
      </c>
      <c r="B60" s="74" t="str">
        <f>'overview of responses'!C49</f>
        <v>North Macedonia(*)</v>
      </c>
      <c r="C60" s="74" t="str">
        <f>'overview of responses'!L49</f>
        <v>No, no chart yet</v>
      </c>
      <c r="D60" s="75" t="str">
        <f>'overview of responses'!N49</f>
        <v>2019 (plans)</v>
      </c>
      <c r="E60" s="74" t="str">
        <f>'overview of responses'!P49</f>
        <v>/</v>
      </c>
      <c r="F60" s="97">
        <f>'overview of responses'!Q49</f>
        <v>1</v>
      </c>
      <c r="G60" s="74" t="str">
        <f>'overview of responses'!R49</f>
        <v>/</v>
      </c>
      <c r="I60" s="61"/>
      <c r="J60" s="34" t="str">
        <f t="shared" si="0"/>
        <v>North Macedonia(*)</v>
      </c>
      <c r="K60" s="135">
        <f>'overview of responses'!O49</f>
        <v>43552</v>
      </c>
      <c r="L60" s="142">
        <f t="shared" si="2"/>
        <v>31</v>
      </c>
      <c r="M60" s="141">
        <f t="shared" si="3"/>
        <v>0</v>
      </c>
      <c r="N60" s="142" t="str">
        <f>'overview of responses'!R49</f>
        <v>/</v>
      </c>
      <c r="O60" s="137"/>
      <c r="P60" s="61"/>
      <c r="Q60" s="61"/>
      <c r="R60" s="61"/>
      <c r="S60" s="149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V60" s="139">
        <f t="shared" si="1"/>
        <v>0</v>
      </c>
      <c r="AW60" s="134"/>
    </row>
    <row r="61" spans="1:49" x14ac:dyDescent="0.3">
      <c r="A61" s="74">
        <f>'overview of responses'!B50</f>
        <v>0</v>
      </c>
      <c r="B61" s="74" t="str">
        <f>'overview of responses'!C50</f>
        <v>Tunisia(*)</v>
      </c>
      <c r="C61" s="74" t="str">
        <f>'overview of responses'!L50</f>
        <v>Yes</v>
      </c>
      <c r="D61" s="75" t="str">
        <f>'overview of responses'!N50</f>
        <v>?</v>
      </c>
      <c r="E61" s="74" t="str">
        <f>'overview of responses'!P50</f>
        <v>?</v>
      </c>
      <c r="F61" s="74" t="str">
        <f>'overview of responses'!Q50</f>
        <v>?</v>
      </c>
      <c r="G61" s="74" t="str">
        <f>'overview of responses'!R50</f>
        <v>?</v>
      </c>
      <c r="H61" s="74">
        <f>SUM('overview of responses'!F50:G50)</f>
        <v>12</v>
      </c>
      <c r="I61" s="61"/>
      <c r="J61" s="34" t="str">
        <f t="shared" si="0"/>
        <v>Tunisia(*)</v>
      </c>
      <c r="K61" s="135">
        <f>'overview of responses'!O50</f>
        <v>43552</v>
      </c>
      <c r="L61" s="142">
        <f t="shared" si="2"/>
        <v>31</v>
      </c>
      <c r="M61" s="141">
        <f t="shared" si="3"/>
        <v>12</v>
      </c>
      <c r="N61" s="142" t="str">
        <f>'overview of responses'!R50</f>
        <v>?</v>
      </c>
      <c r="O61" s="137"/>
      <c r="P61" s="61"/>
      <c r="Q61" s="61"/>
      <c r="R61" s="61"/>
      <c r="S61" s="149">
        <v>1</v>
      </c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92">
        <v>12</v>
      </c>
      <c r="AK61" s="84"/>
      <c r="AL61" s="84"/>
      <c r="AM61" s="84"/>
      <c r="AN61" s="84"/>
      <c r="AO61" s="84"/>
      <c r="AP61" s="84"/>
      <c r="AQ61" s="84"/>
      <c r="AR61" s="84"/>
      <c r="AV61" s="139">
        <f t="shared" si="1"/>
        <v>12</v>
      </c>
      <c r="AW61" s="134"/>
    </row>
    <row r="62" spans="1:49" x14ac:dyDescent="0.3">
      <c r="A62" s="74">
        <f>'overview of responses'!B51</f>
        <v>1</v>
      </c>
      <c r="B62" s="74" t="str">
        <f>'overview of responses'!C51</f>
        <v>​​​Turkey</v>
      </c>
      <c r="C62" s="74" t="str">
        <f>'overview of responses'!L51</f>
        <v>Yes</v>
      </c>
      <c r="D62" s="75" t="str">
        <f>'overview of responses'!N51</f>
        <v>Q2 to Q4 2019</v>
      </c>
      <c r="E62" s="74" t="str">
        <f>'overview of responses'!P51</f>
        <v>No</v>
      </c>
      <c r="F62" s="74">
        <f>'overview of responses'!Q51</f>
        <v>0</v>
      </c>
      <c r="G62" s="74">
        <f>'overview of responses'!R51</f>
        <v>1</v>
      </c>
      <c r="H62" s="74">
        <f>SUM('overview of responses'!F51:G51)</f>
        <v>27</v>
      </c>
      <c r="I62" s="61"/>
      <c r="J62" s="34" t="str">
        <f t="shared" si="0"/>
        <v>​​​Turkey</v>
      </c>
      <c r="K62" s="135">
        <f>'overview of responses'!O51</f>
        <v>43580</v>
      </c>
      <c r="L62" s="142">
        <f t="shared" si="2"/>
        <v>28</v>
      </c>
      <c r="M62" s="141">
        <f t="shared" si="3"/>
        <v>27</v>
      </c>
      <c r="N62" s="142">
        <f>'overview of responses'!R51</f>
        <v>1</v>
      </c>
      <c r="O62" s="137"/>
      <c r="P62" s="61"/>
      <c r="Q62" s="61"/>
      <c r="R62" s="61"/>
      <c r="S62" s="149">
        <v>1</v>
      </c>
      <c r="V62" s="111"/>
      <c r="W62" s="111"/>
      <c r="X62" s="111"/>
      <c r="Y62" s="111"/>
      <c r="Z62" s="113">
        <v>27</v>
      </c>
      <c r="AA62" s="111"/>
      <c r="AB62" s="111"/>
      <c r="AC62" s="111"/>
      <c r="AD62" s="111"/>
      <c r="AV62" s="139">
        <f t="shared" si="1"/>
        <v>27</v>
      </c>
      <c r="AW62" s="134"/>
    </row>
    <row r="63" spans="1:49" x14ac:dyDescent="0.3">
      <c r="A63" s="74">
        <f>'overview of responses'!B52</f>
        <v>0</v>
      </c>
      <c r="B63" s="74" t="str">
        <f>'overview of responses'!C52</f>
        <v>​Turkmenistan(*)</v>
      </c>
      <c r="C63" s="74" t="str">
        <f>'overview of responses'!L52</f>
        <v>No, no chart yet</v>
      </c>
      <c r="D63" s="75" t="str">
        <f>'overview of responses'!N52</f>
        <v>/</v>
      </c>
      <c r="E63" s="74" t="str">
        <f>'overview of responses'!P52</f>
        <v>/</v>
      </c>
      <c r="F63" s="74">
        <f>'overview of responses'!Q52</f>
        <v>0</v>
      </c>
      <c r="G63" s="74" t="str">
        <f>'overview of responses'!R52</f>
        <v>/</v>
      </c>
      <c r="I63" s="61"/>
      <c r="J63" s="34" t="str">
        <f t="shared" si="0"/>
        <v>​Turkmenistan(*)</v>
      </c>
      <c r="K63" s="135"/>
      <c r="L63" s="142"/>
      <c r="M63" s="141"/>
      <c r="N63" s="142"/>
      <c r="O63" s="137"/>
      <c r="P63" s="61"/>
      <c r="Q63" s="61"/>
      <c r="R63" s="61"/>
      <c r="S63" s="149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V63" s="139">
        <f t="shared" si="1"/>
        <v>0</v>
      </c>
      <c r="AW63" s="134"/>
    </row>
    <row r="64" spans="1:49" x14ac:dyDescent="0.3">
      <c r="A64" s="74">
        <f>'overview of responses'!B53</f>
        <v>1</v>
      </c>
      <c r="B64" s="74" t="str">
        <f>'overview of responses'!C53</f>
        <v>​Ukraine</v>
      </c>
      <c r="C64" s="74" t="str">
        <f>'overview of responses'!L53</f>
        <v>No, no chart yet</v>
      </c>
      <c r="D64" s="75" t="str">
        <f>'overview of responses'!N53</f>
        <v>2019 (plans)</v>
      </c>
      <c r="E64" s="74" t="str">
        <f>'overview of responses'!P53</f>
        <v>/</v>
      </c>
      <c r="F64" s="97">
        <f>'overview of responses'!Q53</f>
        <v>9</v>
      </c>
      <c r="G64" s="74" t="str">
        <f>'overview of responses'!R53</f>
        <v>/</v>
      </c>
      <c r="I64" s="61"/>
      <c r="J64" s="34" t="str">
        <f t="shared" si="0"/>
        <v>​Ukraine</v>
      </c>
      <c r="K64" s="135">
        <f>'overview of responses'!O53</f>
        <v>43552</v>
      </c>
      <c r="L64" s="142">
        <f t="shared" si="2"/>
        <v>31</v>
      </c>
      <c r="M64" s="141">
        <f t="shared" si="3"/>
        <v>0</v>
      </c>
      <c r="N64" s="142" t="str">
        <f>'overview of responses'!R53</f>
        <v>/</v>
      </c>
      <c r="O64" s="137"/>
      <c r="P64" s="61"/>
      <c r="Q64" s="61"/>
      <c r="R64" s="61"/>
      <c r="S64" s="149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V64" s="139">
        <f t="shared" si="1"/>
        <v>0</v>
      </c>
      <c r="AW64" s="134"/>
    </row>
    <row r="65" spans="1:49" x14ac:dyDescent="0.3">
      <c r="A65" s="74">
        <f>'overview of responses'!B54</f>
        <v>1</v>
      </c>
      <c r="B65" s="74" t="str">
        <f>'overview of responses'!C54</f>
        <v>​United Kingdom</v>
      </c>
      <c r="C65" s="74" t="str">
        <f>'overview of responses'!L54</f>
        <v>Yes</v>
      </c>
      <c r="D65" s="75" t="str">
        <f>'overview of responses'!N54</f>
        <v>Q3 2020 (tbc)</v>
      </c>
      <c r="E65" s="74" t="str">
        <f>'overview of responses'!P54</f>
        <v>No</v>
      </c>
      <c r="F65" s="74">
        <f>'overview of responses'!Q54</f>
        <v>0</v>
      </c>
      <c r="G65" s="74">
        <f>'overview of responses'!R54</f>
        <v>3</v>
      </c>
      <c r="H65" s="74">
        <f>SUM('overview of responses'!F54:G54)</f>
        <v>64</v>
      </c>
      <c r="I65" s="61"/>
      <c r="J65" s="34" t="str">
        <f t="shared" si="0"/>
        <v>​United Kingdom</v>
      </c>
      <c r="K65" s="135">
        <f>'overview of responses'!O54</f>
        <v>44000</v>
      </c>
      <c r="L65" s="142">
        <f t="shared" si="2"/>
        <v>5</v>
      </c>
      <c r="M65" s="141">
        <f t="shared" si="3"/>
        <v>64</v>
      </c>
      <c r="N65" s="142">
        <f>'overview of responses'!R54</f>
        <v>3</v>
      </c>
      <c r="O65" s="137"/>
      <c r="P65" s="61"/>
      <c r="Q65" s="61"/>
      <c r="R65" s="61"/>
      <c r="S65" s="149">
        <v>3</v>
      </c>
      <c r="AK65" s="82"/>
      <c r="AL65" s="82"/>
      <c r="AM65" s="82"/>
      <c r="AN65" s="89">
        <v>24</v>
      </c>
      <c r="AO65" s="90">
        <v>20</v>
      </c>
      <c r="AP65" s="91">
        <v>20</v>
      </c>
      <c r="AQ65" s="82"/>
      <c r="AR65" s="82"/>
      <c r="AV65" s="139">
        <f t="shared" si="1"/>
        <v>64</v>
      </c>
      <c r="AW65" s="134"/>
    </row>
    <row r="66" spans="1:49" x14ac:dyDescent="0.3">
      <c r="A66" s="74">
        <f>'overview of responses'!B55</f>
        <v>0</v>
      </c>
      <c r="B66" s="74" t="str">
        <f>'overview of responses'!C55</f>
        <v>​Uzbekistan(*)</v>
      </c>
      <c r="C66" s="74" t="str">
        <f>'overview of responses'!L55</f>
        <v>No, no chart yet</v>
      </c>
      <c r="D66" s="75" t="str">
        <f>'overview of responses'!N55</f>
        <v>/</v>
      </c>
      <c r="E66" s="74" t="str">
        <f>'overview of responses'!P55</f>
        <v>/</v>
      </c>
      <c r="F66" s="74">
        <f>'overview of responses'!Q55</f>
        <v>0</v>
      </c>
      <c r="G66" s="74" t="str">
        <f>'overview of responses'!R55</f>
        <v>/</v>
      </c>
      <c r="I66" s="61"/>
      <c r="J66" s="34" t="str">
        <f t="shared" si="0"/>
        <v>​Uzbekistan(*)</v>
      </c>
      <c r="K66" s="135"/>
      <c r="L66" s="142"/>
      <c r="M66" s="141"/>
      <c r="N66" s="142"/>
      <c r="O66" s="137"/>
      <c r="P66" s="61"/>
      <c r="Q66" s="61"/>
      <c r="R66" s="61"/>
      <c r="S66" s="149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V66" s="139">
        <f t="shared" si="1"/>
        <v>0</v>
      </c>
      <c r="AW66" s="134"/>
    </row>
    <row r="67" spans="1:49" x14ac:dyDescent="0.3">
      <c r="A67" s="74" t="str">
        <f>'overview of responses'!B56</f>
        <v>/</v>
      </c>
      <c r="B67" s="74" t="str">
        <f>'overview of responses'!C56</f>
        <v>​Andorra</v>
      </c>
      <c r="C67" s="74" t="str">
        <f>'overview of responses'!L56</f>
        <v>No, no airport</v>
      </c>
      <c r="D67" s="75" t="str">
        <f>'overview of responses'!N56</f>
        <v>/</v>
      </c>
      <c r="E67" s="74" t="str">
        <f>'overview of responses'!P56</f>
        <v>/</v>
      </c>
      <c r="F67" s="74">
        <f>'overview of responses'!Q56</f>
        <v>0</v>
      </c>
      <c r="G67" s="74">
        <f>'overview of responses'!R56</f>
        <v>0</v>
      </c>
      <c r="I67" s="61"/>
      <c r="J67" s="34" t="str">
        <f t="shared" si="0"/>
        <v>​Andorra</v>
      </c>
      <c r="K67" s="135"/>
      <c r="L67" s="142"/>
      <c r="M67" s="141"/>
      <c r="N67" s="142"/>
      <c r="O67" s="137"/>
      <c r="P67" s="61"/>
      <c r="Q67" s="61"/>
      <c r="R67" s="61"/>
      <c r="S67" s="149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V67" s="139">
        <f t="shared" si="1"/>
        <v>0</v>
      </c>
      <c r="AW67" s="134"/>
    </row>
    <row r="68" spans="1:49" x14ac:dyDescent="0.3">
      <c r="A68" s="74" t="str">
        <f>'overview of responses'!B57</f>
        <v>/</v>
      </c>
      <c r="B68" s="74" t="str">
        <f>'overview of responses'!C57</f>
        <v>​Monaco</v>
      </c>
      <c r="C68" s="74" t="str">
        <f>'overview of responses'!L57</f>
        <v>No, no airport</v>
      </c>
      <c r="D68" s="75" t="str">
        <f>'overview of responses'!N57</f>
        <v>/</v>
      </c>
      <c r="E68" s="74" t="str">
        <f>'overview of responses'!P57</f>
        <v>/</v>
      </c>
      <c r="F68" s="74">
        <f>'overview of responses'!Q57</f>
        <v>0</v>
      </c>
      <c r="G68" s="74">
        <f>'overview of responses'!R57</f>
        <v>0</v>
      </c>
      <c r="I68" s="61"/>
      <c r="J68" s="34" t="str">
        <f t="shared" si="0"/>
        <v>​Monaco</v>
      </c>
      <c r="K68" s="135"/>
      <c r="L68" s="142"/>
      <c r="M68" s="141"/>
      <c r="N68" s="142"/>
      <c r="O68" s="137"/>
      <c r="P68" s="61"/>
      <c r="Q68" s="61"/>
      <c r="R68" s="61"/>
      <c r="S68" s="149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V68" s="139">
        <f t="shared" si="1"/>
        <v>0</v>
      </c>
      <c r="AW68" s="134"/>
    </row>
    <row r="69" spans="1:49" x14ac:dyDescent="0.3">
      <c r="A69" s="74" t="str">
        <f>'overview of responses'!B58</f>
        <v>/</v>
      </c>
      <c r="B69" s="74" t="str">
        <f>'overview of responses'!C58</f>
        <v>​San Marino</v>
      </c>
      <c r="C69" s="74" t="str">
        <f>'overview of responses'!L58</f>
        <v>No, no airport</v>
      </c>
      <c r="D69" s="75" t="str">
        <f>'overview of responses'!N58</f>
        <v>/</v>
      </c>
      <c r="E69" s="74" t="str">
        <f>'overview of responses'!P58</f>
        <v>/</v>
      </c>
      <c r="F69" s="74">
        <f>'overview of responses'!Q58</f>
        <v>0</v>
      </c>
      <c r="G69" s="74">
        <f>'overview of responses'!R58</f>
        <v>0</v>
      </c>
      <c r="I69" s="61"/>
      <c r="J69" s="34" t="str">
        <f t="shared" si="0"/>
        <v>​San Marino</v>
      </c>
      <c r="K69" s="135"/>
      <c r="L69" s="142"/>
      <c r="M69" s="141"/>
      <c r="N69" s="142"/>
      <c r="O69" s="137"/>
      <c r="P69" s="61"/>
      <c r="Q69" s="61"/>
      <c r="R69" s="61"/>
      <c r="S69" s="149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V69" s="139">
        <f t="shared" si="1"/>
        <v>0</v>
      </c>
      <c r="AW69" s="134"/>
    </row>
    <row r="70" spans="1:49" x14ac:dyDescent="0.3">
      <c r="S70">
        <f>SUM(S13:S68)</f>
        <v>305</v>
      </c>
      <c r="AW70" s="150"/>
    </row>
    <row r="71" spans="1:49" x14ac:dyDescent="0.3">
      <c r="M71">
        <f>SUM(M13:M69)</f>
        <v>1481</v>
      </c>
      <c r="N71">
        <f>SUM(N13:N69)</f>
        <v>306</v>
      </c>
      <c r="S71" s="152" t="s">
        <v>204</v>
      </c>
      <c r="T71" s="76">
        <f>SUM(T13:T69)</f>
        <v>0</v>
      </c>
      <c r="U71" s="76">
        <f t="shared" ref="U71:AT71" si="4">SUM(U13:U69)</f>
        <v>6</v>
      </c>
      <c r="V71" s="76">
        <f t="shared" si="4"/>
        <v>2</v>
      </c>
      <c r="W71" s="76">
        <f t="shared" si="4"/>
        <v>0</v>
      </c>
      <c r="X71" s="76">
        <f t="shared" si="4"/>
        <v>91</v>
      </c>
      <c r="Y71" s="76">
        <f t="shared" si="4"/>
        <v>104</v>
      </c>
      <c r="Z71" s="76">
        <f t="shared" si="4"/>
        <v>67</v>
      </c>
      <c r="AA71" s="76">
        <f t="shared" si="4"/>
        <v>131</v>
      </c>
      <c r="AB71" s="76">
        <f t="shared" si="4"/>
        <v>89</v>
      </c>
      <c r="AC71" s="76">
        <f>SUM(AC13:AC69)</f>
        <v>130</v>
      </c>
      <c r="AD71" s="76">
        <f t="shared" si="4"/>
        <v>19</v>
      </c>
      <c r="AE71" s="76">
        <f t="shared" si="4"/>
        <v>112</v>
      </c>
      <c r="AF71" s="76">
        <f t="shared" si="4"/>
        <v>72</v>
      </c>
      <c r="AG71" s="76">
        <f t="shared" si="4"/>
        <v>77</v>
      </c>
      <c r="AH71" s="76">
        <f t="shared" si="4"/>
        <v>93</v>
      </c>
      <c r="AI71" s="76">
        <f t="shared" si="4"/>
        <v>13</v>
      </c>
      <c r="AJ71" s="76">
        <f t="shared" si="4"/>
        <v>102</v>
      </c>
      <c r="AK71" s="76">
        <f t="shared" si="4"/>
        <v>42</v>
      </c>
      <c r="AL71" s="76">
        <f t="shared" si="4"/>
        <v>38</v>
      </c>
      <c r="AM71" s="76">
        <f t="shared" si="4"/>
        <v>6</v>
      </c>
      <c r="AN71" s="76">
        <f t="shared" si="4"/>
        <v>35</v>
      </c>
      <c r="AO71" s="76">
        <f t="shared" si="4"/>
        <v>29</v>
      </c>
      <c r="AP71" s="76">
        <f t="shared" si="4"/>
        <v>28</v>
      </c>
      <c r="AQ71" s="76">
        <f t="shared" si="4"/>
        <v>10</v>
      </c>
      <c r="AR71" s="76">
        <f t="shared" si="4"/>
        <v>8</v>
      </c>
      <c r="AS71" s="76">
        <f t="shared" si="4"/>
        <v>74</v>
      </c>
      <c r="AT71" s="76">
        <f t="shared" si="4"/>
        <v>26</v>
      </c>
      <c r="AU71" s="5">
        <v>77</v>
      </c>
      <c r="AV71" s="153">
        <f>SUM(AV13:AV69)</f>
        <v>1481</v>
      </c>
    </row>
    <row r="73" spans="1:49" x14ac:dyDescent="0.3">
      <c r="I73" s="76"/>
      <c r="J73" s="76"/>
      <c r="K73" s="76"/>
      <c r="L73" s="76"/>
      <c r="M73" s="76"/>
      <c r="N73" s="76"/>
      <c r="O73" s="76"/>
      <c r="P73" s="76"/>
      <c r="Q73" s="76"/>
      <c r="T73" s="80" t="s">
        <v>170</v>
      </c>
    </row>
    <row r="74" spans="1:49" x14ac:dyDescent="0.3">
      <c r="I74" s="76"/>
      <c r="J74" s="76"/>
      <c r="K74" s="76"/>
      <c r="L74" s="76"/>
      <c r="M74" s="76"/>
      <c r="N74" s="76"/>
      <c r="O74" s="76"/>
      <c r="P74" s="76"/>
      <c r="Q74" s="76"/>
      <c r="T74" s="77"/>
      <c r="U74" s="76" t="s">
        <v>177</v>
      </c>
    </row>
    <row r="75" spans="1:49" x14ac:dyDescent="0.3">
      <c r="I75" s="76"/>
      <c r="J75" s="76"/>
      <c r="K75" s="76"/>
      <c r="L75" s="76"/>
      <c r="M75" s="76"/>
      <c r="N75" s="76"/>
      <c r="O75" s="76"/>
      <c r="P75" s="76"/>
      <c r="Q75" s="76"/>
      <c r="T75" s="78"/>
      <c r="U75" s="76" t="s">
        <v>259</v>
      </c>
    </row>
    <row r="76" spans="1:49" x14ac:dyDescent="0.3">
      <c r="I76" s="76"/>
      <c r="J76" s="76"/>
      <c r="K76" s="76"/>
      <c r="L76" s="76"/>
      <c r="M76" s="76"/>
      <c r="N76" s="76"/>
      <c r="O76" s="76"/>
      <c r="P76" s="76"/>
      <c r="Q76" s="76"/>
      <c r="T76" s="156"/>
      <c r="U76" s="76" t="s">
        <v>260</v>
      </c>
    </row>
    <row r="77" spans="1:49" x14ac:dyDescent="0.3">
      <c r="I77" s="76"/>
      <c r="J77" s="76"/>
      <c r="K77" s="76"/>
      <c r="L77" s="76"/>
      <c r="M77" s="76"/>
      <c r="N77" s="76"/>
      <c r="O77" s="76"/>
      <c r="P77" s="76"/>
      <c r="Q77" s="76"/>
      <c r="T77" s="111"/>
      <c r="U77" s="76" t="s">
        <v>205</v>
      </c>
    </row>
    <row r="78" spans="1:49" x14ac:dyDescent="0.3">
      <c r="I78" s="76"/>
      <c r="J78" s="76"/>
      <c r="K78" s="76"/>
      <c r="L78" s="76"/>
      <c r="M78" s="76"/>
      <c r="N78" s="76"/>
      <c r="O78" s="76"/>
      <c r="P78" s="76"/>
      <c r="Q78" s="76"/>
      <c r="T78" s="82"/>
      <c r="U78" s="76" t="s">
        <v>174</v>
      </c>
    </row>
    <row r="79" spans="1:49" x14ac:dyDescent="0.3">
      <c r="I79" s="76"/>
      <c r="J79" s="76"/>
      <c r="K79" s="76"/>
      <c r="L79" s="76"/>
      <c r="M79" s="76"/>
      <c r="N79" s="76"/>
      <c r="O79" s="76"/>
      <c r="P79" s="76"/>
      <c r="Q79" s="76"/>
      <c r="T79" s="95"/>
      <c r="U79" s="76" t="s">
        <v>175</v>
      </c>
    </row>
    <row r="80" spans="1:49" x14ac:dyDescent="0.3">
      <c r="T80" s="84"/>
      <c r="U80" s="76" t="s">
        <v>176</v>
      </c>
    </row>
    <row r="85" spans="20:21" x14ac:dyDescent="0.3">
      <c r="T85" s="80" t="s">
        <v>170</v>
      </c>
    </row>
    <row r="86" spans="20:21" x14ac:dyDescent="0.3">
      <c r="T86" s="78"/>
      <c r="U86" s="76" t="s">
        <v>259</v>
      </c>
    </row>
    <row r="87" spans="20:21" x14ac:dyDescent="0.3">
      <c r="T87" s="156"/>
      <c r="U87" s="76" t="s">
        <v>260</v>
      </c>
    </row>
    <row r="90" spans="20:21" x14ac:dyDescent="0.3">
      <c r="T90" s="80" t="s">
        <v>170</v>
      </c>
    </row>
    <row r="91" spans="20:21" x14ac:dyDescent="0.3">
      <c r="T91" s="111"/>
      <c r="U91" s="76" t="s">
        <v>205</v>
      </c>
    </row>
    <row r="92" spans="20:21" x14ac:dyDescent="0.3">
      <c r="T92" s="82"/>
      <c r="U92" s="76" t="s">
        <v>174</v>
      </c>
    </row>
    <row r="93" spans="20:21" x14ac:dyDescent="0.3">
      <c r="T93" s="95"/>
      <c r="U93" s="76" t="s">
        <v>175</v>
      </c>
    </row>
    <row r="94" spans="20:21" x14ac:dyDescent="0.3">
      <c r="T94" s="84"/>
      <c r="U94" s="76" t="s">
        <v>176</v>
      </c>
    </row>
  </sheetData>
  <autoFilter ref="A12:AV71"/>
  <mergeCells count="9">
    <mergeCell ref="T11:AD11"/>
    <mergeCell ref="AE11:AR11"/>
    <mergeCell ref="R7:V7"/>
    <mergeCell ref="R8:V8"/>
    <mergeCell ref="R2:V2"/>
    <mergeCell ref="R3:V3"/>
    <mergeCell ref="R4:V4"/>
    <mergeCell ref="R5:V5"/>
    <mergeCell ref="R6:V6"/>
  </mergeCells>
  <pageMargins left="0.7" right="0.7" top="0.75" bottom="0.75" header="0.3" footer="0.3"/>
  <pageSetup orientation="portrait" horizontalDpi="90" verticalDpi="9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EFCCEB4952FEEE418A12DE4C094A64EC" ma:contentTypeVersion="1" ma:contentTypeDescription="Upload an image." ma:contentTypeScope="" ma:versionID="4e97be52fd98125dcec64a1eabcab242">
  <xsd:schema xmlns:xsd="http://www.w3.org/2001/XMLSchema" xmlns:xs="http://www.w3.org/2001/XMLSchema" xmlns:p="http://schemas.microsoft.com/office/2006/metadata/properties" xmlns:ns1="http://schemas.microsoft.com/sharepoint/v3" xmlns:ns2="23932F9A-8AAD-4ED2-8FF3-3D6E7C6F577D" xmlns:ns3="http://schemas.microsoft.com/sharepoint/v3/fields" targetNamespace="http://schemas.microsoft.com/office/2006/metadata/properties" ma:root="true" ma:fieldsID="7facc94e9eedc0f94aea8b45c2486ed6" ns1:_="" ns2:_="" ns3:_="">
    <xsd:import namespace="http://schemas.microsoft.com/sharepoint/v3"/>
    <xsd:import namespace="23932F9A-8AAD-4ED2-8FF3-3D6E7C6F577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32F9A-8AAD-4ED2-8FF3-3D6E7C6F577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3932F9A-8AAD-4ED2-8FF3-3D6E7C6F577D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22B145F-A4E5-4F79-A621-35DE46E861C6}"/>
</file>

<file path=customXml/itemProps2.xml><?xml version="1.0" encoding="utf-8"?>
<ds:datastoreItem xmlns:ds="http://schemas.openxmlformats.org/officeDocument/2006/customXml" ds:itemID="{4211538B-0FDA-4DE1-8C5A-61B23164B146}"/>
</file>

<file path=customXml/itemProps3.xml><?xml version="1.0" encoding="utf-8"?>
<ds:datastoreItem xmlns:ds="http://schemas.openxmlformats.org/officeDocument/2006/customXml" ds:itemID="{D6F6BDE1-C985-4117-8196-60F86E4976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 of responses</vt:lpstr>
      <vt:lpstr>Cleaned view for report</vt:lpstr>
      <vt:lpstr>chronological view</vt:lpstr>
    </vt:vector>
  </TitlesOfParts>
  <Company>EUROCONTROL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TROADEC Aline</dc:creator>
  <cp:keywords/>
  <dc:description/>
  <cp:lastModifiedBy>Abbas Niknejad</cp:lastModifiedBy>
  <dcterms:created xsi:type="dcterms:W3CDTF">2019-02-18T14:12:28Z</dcterms:created>
  <dcterms:modified xsi:type="dcterms:W3CDTF">2019-04-25T07:56:14Z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0x0101009148F5A04DDD49CBA7127AADA5FB792B00AADE34325A8B49CDA8BB4DB53328F21400EFCCEB4952FEEE418A12DE4C094A64EC</vt:lpwstr>
  </property>
</Properties>
</file>