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4" activeTab="9"/>
  </bookViews>
  <sheets>
    <sheet name="Pic_unit1025_108" sheetId="1" r:id="rId1"/>
    <sheet name="Pic_unit1025_109" sheetId="2" r:id="rId2"/>
    <sheet name="Pic_unit1025_110" sheetId="3" r:id="rId3"/>
    <sheet name="Pic_unit1025_112" sheetId="4" r:id="rId4"/>
    <sheet name="Pic_unit1025_115" sheetId="5" r:id="rId5"/>
    <sheet name="Pic_unit1025_118" sheetId="6" r:id="rId6"/>
    <sheet name="Unit_1025" sheetId="7" r:id="rId7"/>
    <sheet name="Pic_unit1026_108" sheetId="8" r:id="rId8"/>
    <sheet name="Unit_1026" sheetId="9" r:id="rId9"/>
    <sheet name="Tabelle3" sheetId="10" r:id="rId10"/>
  </sheets>
  <definedNames>
    <definedName name="_xlnm.Print_Area" localSheetId="6">'Unit_1025'!$A$1:$P$110</definedName>
    <definedName name="_xlnm.Print_Area" localSheetId="8">'Unit_1026'!$A$1:$P$105</definedName>
  </definedNames>
  <calcPr fullCalcOnLoad="1"/>
</workbook>
</file>

<file path=xl/sharedStrings.xml><?xml version="1.0" encoding="utf-8"?>
<sst xmlns="http://schemas.openxmlformats.org/spreadsheetml/2006/main" count="193" uniqueCount="27">
  <si>
    <t>VDL Mode 4 : Unit 1025
Rx-sensitivity: -101 dBm</t>
  </si>
  <si>
    <t>Rx-desired-input:
-88 dBm</t>
  </si>
  <si>
    <t>Rx-desired-input:
-91 dBm</t>
  </si>
  <si>
    <t>Desired Signal</t>
  </si>
  <si>
    <t>MHz</t>
  </si>
  <si>
    <t>F1 stereo; F2 mono</t>
  </si>
  <si>
    <t xml:space="preserve"> </t>
  </si>
  <si>
    <t>FM-Modulation:</t>
  </si>
  <si>
    <t>Deviation = 32 kHz</t>
  </si>
  <si>
    <t>ARI+RDS</t>
  </si>
  <si>
    <t>ARI+RDS+DARC</t>
  </si>
  <si>
    <t>VDL Mode 4 : Unit 1026
Rx-sensitivity: -101 dBm</t>
  </si>
  <si>
    <t>FM Signal</t>
  </si>
  <si>
    <t xml:space="preserve">± 32 kHz;  50 µs;  F1: stereo, R = L - 6 dB; </t>
  </si>
  <si>
    <t xml:space="preserve"> -88 dBm</t>
  </si>
  <si>
    <t xml:space="preserve"> -91 dBm</t>
  </si>
  <si>
    <t>No modulation
+ Notch Filter (3 cascades)</t>
  </si>
  <si>
    <t>F1 stereo;</t>
  </si>
  <si>
    <t>N_max ITU</t>
  </si>
  <si>
    <t>N_max ICAO</t>
  </si>
  <si>
    <t>dBm</t>
  </si>
  <si>
    <t>At 105.0 much worse results (more than 10 dB)</t>
  </si>
  <si>
    <t>bb</t>
  </si>
  <si>
    <t>only 15 dBM at a maximum could be measured</t>
  </si>
  <si>
    <t>Remark: a value of 20 dB means better than 15 dB;</t>
  </si>
  <si>
    <t>Remark: a value of 20 dB means better than 15 db; only 15 dBM at a maximum could be measured</t>
  </si>
  <si>
    <t>VDL 4 TYPE B2  WP27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</si>
</sst>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.000"/>
    <numFmt numFmtId="174" formatCode="0.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0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174" fontId="0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Type B2 - VDL 4 unit 1025 at 108 MHz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N_max ITU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Unit_1025!$C$7:$C$17</c:f>
              <c:numCache>
                <c:ptCount val="11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  <c:pt idx="10">
                  <c:v>100</c:v>
                </c:pt>
              </c:numCache>
            </c:numRef>
          </c:xVal>
          <c:yVal>
            <c:numRef>
              <c:f>Unit_1025!$E$7:$E$17</c:f>
              <c:numCache>
                <c:ptCount val="11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-9.478174818886458</c:v>
                </c:pt>
                <c:pt idx="4">
                  <c:v>-6.979400086720407</c:v>
                </c:pt>
                <c:pt idx="5">
                  <c:v>-2.762332780422531</c:v>
                </c:pt>
                <c:pt idx="6">
                  <c:v>1.4031860681191137</c:v>
                </c:pt>
                <c:pt idx="7">
                  <c:v>4.78603405012619</c:v>
                </c:pt>
                <c:pt idx="8">
                  <c:v>7.214477307835452</c:v>
                </c:pt>
                <c:pt idx="9">
                  <c:v>10.665396873656086</c:v>
                </c:pt>
                <c:pt idx="10">
                  <c:v>13.12850055101374</c:v>
                </c:pt>
              </c:numCache>
            </c:numRef>
          </c:yVal>
          <c:smooth val="0"/>
        </c:ser>
        <c:ser>
          <c:idx val="1"/>
          <c:order val="1"/>
          <c:tx>
            <c:v>N_max ICAO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Unit_1025!$C$7:$C$17</c:f>
              <c:numCache>
                <c:ptCount val="11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  <c:pt idx="10">
                  <c:v>100</c:v>
                </c:pt>
              </c:numCache>
            </c:numRef>
          </c:xVal>
          <c:yVal>
            <c:numRef>
              <c:f>Unit_1025!$G$7:$G$17</c:f>
              <c:numCache>
                <c:ptCount val="11"/>
                <c:pt idx="0">
                  <c:v>-10.000000000000046</c:v>
                </c:pt>
                <c:pt idx="1">
                  <c:v>-9.210526315789451</c:v>
                </c:pt>
                <c:pt idx="2">
                  <c:v>-8.42105263157897</c:v>
                </c:pt>
                <c:pt idx="3">
                  <c:v>-6.842105263157896</c:v>
                </c:pt>
                <c:pt idx="4">
                  <c:v>-5.26315789473682</c:v>
                </c:pt>
                <c:pt idx="5">
                  <c:v>-1.3157894736841884</c:v>
                </c:pt>
                <c:pt idx="6">
                  <c:v>5</c:v>
                </c:pt>
                <c:pt idx="7">
                  <c:v>7.5</c:v>
                </c:pt>
                <c:pt idx="8">
                  <c:v>10</c:v>
                </c:pt>
                <c:pt idx="9">
                  <c:v>15</c:v>
                </c:pt>
                <c:pt idx="10">
                  <c:v>15</c:v>
                </c:pt>
              </c:numCache>
            </c:numRef>
          </c:yVal>
          <c:smooth val="0"/>
        </c:ser>
        <c:ser>
          <c:idx val="2"/>
          <c:order val="2"/>
          <c:tx>
            <c:v>VDL 4 (-88 dBm)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Unit_1025!$C$7:$C$17</c:f>
              <c:numCache>
                <c:ptCount val="11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  <c:pt idx="10">
                  <c:v>100</c:v>
                </c:pt>
              </c:numCache>
            </c:numRef>
          </c:xVal>
          <c:yVal>
            <c:numRef>
              <c:f>Unit_1025!$I$7:$I$17</c:f>
              <c:numCache>
                <c:ptCount val="11"/>
                <c:pt idx="0">
                  <c:v>-28</c:v>
                </c:pt>
                <c:pt idx="1">
                  <c:v>-12</c:v>
                </c:pt>
                <c:pt idx="2">
                  <c:v>-7</c:v>
                </c:pt>
                <c:pt idx="3">
                  <c:v>-5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-5</c:v>
                </c:pt>
                <c:pt idx="9">
                  <c:v>10</c:v>
                </c:pt>
                <c:pt idx="10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v>VDL 4 (-91 dBm)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Unit_1025!$C$7:$C$17</c:f>
              <c:numCache>
                <c:ptCount val="11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  <c:pt idx="10">
                  <c:v>100</c:v>
                </c:pt>
              </c:numCache>
            </c:numRef>
          </c:xVal>
          <c:yVal>
            <c:numRef>
              <c:f>Unit_1025!$J$7:$J$17</c:f>
              <c:numCache>
                <c:ptCount val="11"/>
                <c:pt idx="0">
                  <c:v>-28</c:v>
                </c:pt>
                <c:pt idx="1">
                  <c:v>-14</c:v>
                </c:pt>
                <c:pt idx="2">
                  <c:v>-9</c:v>
                </c:pt>
                <c:pt idx="3">
                  <c:v>-7</c:v>
                </c:pt>
                <c:pt idx="4">
                  <c:v>-5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-6</c:v>
                </c:pt>
                <c:pt idx="9">
                  <c:v>7</c:v>
                </c:pt>
                <c:pt idx="10">
                  <c:v>20</c:v>
                </c:pt>
              </c:numCache>
            </c:numRef>
          </c:yVal>
          <c:smooth val="0"/>
        </c:ser>
        <c:axId val="35885544"/>
        <c:axId val="54534441"/>
      </c:scatterChart>
      <c:valAx>
        <c:axId val="3588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Interferer carrier frequency [MHz] --&gt;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34441"/>
        <c:crosses val="autoZero"/>
        <c:crossBetween val="midCat"/>
        <c:dispUnits/>
      </c:valAx>
      <c:valAx>
        <c:axId val="54534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VDL 4 input power [dBm] --&gt;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855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Type B2 - VDL 4 unit 1025 at 109,1 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N_max ITU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Unit_1025!$C$23:$C$32</c:f>
              <c:numCache>
                <c:ptCount val="10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</c:numCache>
            </c:numRef>
          </c:xVal>
          <c:yVal>
            <c:numRef>
              <c:f>Unit_1025!$E$23:$E$32</c:f>
              <c:numCache>
                <c:ptCount val="10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-9.478174818886458</c:v>
                </c:pt>
                <c:pt idx="4">
                  <c:v>-6.979400086720407</c:v>
                </c:pt>
                <c:pt idx="5">
                  <c:v>-2.762332780422531</c:v>
                </c:pt>
                <c:pt idx="6">
                  <c:v>1.4031860681191137</c:v>
                </c:pt>
                <c:pt idx="7">
                  <c:v>4.78603405012619</c:v>
                </c:pt>
                <c:pt idx="8">
                  <c:v>7.214477307835452</c:v>
                </c:pt>
                <c:pt idx="9">
                  <c:v>10.665396873656086</c:v>
                </c:pt>
              </c:numCache>
            </c:numRef>
          </c:yVal>
          <c:smooth val="0"/>
        </c:ser>
        <c:ser>
          <c:idx val="1"/>
          <c:order val="1"/>
          <c:tx>
            <c:v>N_max ICAO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Unit_1025!$C$23:$C$32</c:f>
              <c:numCache>
                <c:ptCount val="10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</c:numCache>
            </c:numRef>
          </c:xVal>
          <c:yVal>
            <c:numRef>
              <c:f>Unit_1025!$G$23:$G$32</c:f>
              <c:numCache>
                <c:ptCount val="10"/>
                <c:pt idx="0">
                  <c:v>-10.000000000000046</c:v>
                </c:pt>
                <c:pt idx="1">
                  <c:v>-9.210526315789451</c:v>
                </c:pt>
                <c:pt idx="2">
                  <c:v>-8.42105263157897</c:v>
                </c:pt>
                <c:pt idx="3">
                  <c:v>-6.842105263157896</c:v>
                </c:pt>
                <c:pt idx="4">
                  <c:v>-5.26315789473682</c:v>
                </c:pt>
                <c:pt idx="5">
                  <c:v>-1.3157894736841884</c:v>
                </c:pt>
                <c:pt idx="6">
                  <c:v>5</c:v>
                </c:pt>
                <c:pt idx="7">
                  <c:v>7.5</c:v>
                </c:pt>
                <c:pt idx="8">
                  <c:v>10</c:v>
                </c:pt>
                <c:pt idx="9">
                  <c:v>15</c:v>
                </c:pt>
              </c:numCache>
            </c:numRef>
          </c:yVal>
          <c:smooth val="0"/>
        </c:ser>
        <c:ser>
          <c:idx val="2"/>
          <c:order val="2"/>
          <c:tx>
            <c:v>VDL 4 (-88 dBm)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Unit_1025!$C$23:$C$32</c:f>
              <c:numCache>
                <c:ptCount val="10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</c:numCache>
            </c:numRef>
          </c:xVal>
          <c:yVal>
            <c:numRef>
              <c:f>Unit_1025!$I$23:$I$32</c:f>
              <c:numCache>
                <c:ptCount val="1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v>VDL 4 (-91 dBm)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Unit_1025!$C$23:$C$32</c:f>
              <c:numCache>
                <c:ptCount val="10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</c:numCache>
            </c:numRef>
          </c:xVal>
          <c:yVal>
            <c:numRef>
              <c:f>Unit_1025!$J$23:$J$32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9</c:v>
                </c:pt>
                <c:pt idx="9">
                  <c:v>20</c:v>
                </c:pt>
              </c:numCache>
            </c:numRef>
          </c:yVal>
          <c:smooth val="0"/>
        </c:ser>
        <c:axId val="21047922"/>
        <c:axId val="55213571"/>
      </c:scatterChart>
      <c:valAx>
        <c:axId val="2104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Interferer carrier frequency [MHz] --&gt;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13571"/>
        <c:crosses val="autoZero"/>
        <c:crossBetween val="midCat"/>
        <c:dispUnits/>
      </c:valAx>
      <c:valAx>
        <c:axId val="5521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VDL 4 input power [dBm] --&gt;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47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Type B2 - VDL 4 unit 1025 at 110,1 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N_max ITU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Unit_1025!$C$39:$C$48</c:f>
              <c:numCache>
                <c:ptCount val="10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</c:numCache>
            </c:numRef>
          </c:xVal>
          <c:yVal>
            <c:numRef>
              <c:f>Unit_1025!$E$39:$E$48</c:f>
              <c:numCache>
                <c:ptCount val="10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-9.478174818886458</c:v>
                </c:pt>
                <c:pt idx="4">
                  <c:v>-6.979400086720407</c:v>
                </c:pt>
                <c:pt idx="5">
                  <c:v>-2.762332780422531</c:v>
                </c:pt>
                <c:pt idx="6">
                  <c:v>1.4031860681191137</c:v>
                </c:pt>
                <c:pt idx="7">
                  <c:v>4.78603405012619</c:v>
                </c:pt>
                <c:pt idx="8">
                  <c:v>7.214477307835452</c:v>
                </c:pt>
                <c:pt idx="9">
                  <c:v>10.665396873656086</c:v>
                </c:pt>
              </c:numCache>
            </c:numRef>
          </c:yVal>
          <c:smooth val="0"/>
        </c:ser>
        <c:ser>
          <c:idx val="1"/>
          <c:order val="1"/>
          <c:tx>
            <c:v>N_max ICAO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Unit_1025!$C$39:$C$48</c:f>
              <c:numCache>
                <c:ptCount val="10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</c:numCache>
            </c:numRef>
          </c:xVal>
          <c:yVal>
            <c:numRef>
              <c:f>Unit_1025!$G$39:$G$48</c:f>
              <c:numCache>
                <c:ptCount val="10"/>
                <c:pt idx="0">
                  <c:v>-10.000000000000046</c:v>
                </c:pt>
                <c:pt idx="1">
                  <c:v>-9.210526315789451</c:v>
                </c:pt>
                <c:pt idx="2">
                  <c:v>-8.42105263157897</c:v>
                </c:pt>
                <c:pt idx="3">
                  <c:v>-6.842105263157896</c:v>
                </c:pt>
                <c:pt idx="4">
                  <c:v>-5.26315789473682</c:v>
                </c:pt>
                <c:pt idx="5">
                  <c:v>-1.3157894736841884</c:v>
                </c:pt>
                <c:pt idx="6">
                  <c:v>5</c:v>
                </c:pt>
                <c:pt idx="7">
                  <c:v>7.5</c:v>
                </c:pt>
                <c:pt idx="8">
                  <c:v>10</c:v>
                </c:pt>
                <c:pt idx="9">
                  <c:v>15</c:v>
                </c:pt>
              </c:numCache>
            </c:numRef>
          </c:yVal>
          <c:smooth val="0"/>
        </c:ser>
        <c:ser>
          <c:idx val="2"/>
          <c:order val="2"/>
          <c:tx>
            <c:v>VDL 4 (-88 dBm)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Unit_1025!$C$39:$C$48</c:f>
              <c:numCache>
                <c:ptCount val="10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</c:numCache>
            </c:numRef>
          </c:xVal>
          <c:yVal>
            <c:numRef>
              <c:f>Unit_1025!$I$39:$I$48</c:f>
              <c:numCache>
                <c:ptCount val="1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13</c:v>
                </c:pt>
                <c:pt idx="9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v>VDL 4 (-91 dBm)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Unit_1025!$C$39:$C$48</c:f>
              <c:numCache>
                <c:ptCount val="10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</c:numCache>
            </c:numRef>
          </c:xVal>
          <c:yVal>
            <c:numRef>
              <c:f>Unit_1025!$J$39:$J$48</c:f>
              <c:numCache>
                <c:ptCount val="1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20</c:v>
                </c:pt>
              </c:numCache>
            </c:numRef>
          </c:yVal>
          <c:smooth val="0"/>
        </c:ser>
        <c:axId val="27160092"/>
        <c:axId val="43114237"/>
      </c:scatterChart>
      <c:valAx>
        <c:axId val="2716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Interferer carrier frequency [MH] --&gt;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14237"/>
        <c:crosses val="autoZero"/>
        <c:crossBetween val="midCat"/>
        <c:dispUnits/>
      </c:valAx>
      <c:valAx>
        <c:axId val="4311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VDL 4 input power [dBm] --&gt;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600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Type B2 - VDL 4 unit 1025 at 112 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N_max ITU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Unit_1025!$C$55:$C$65</c:f>
              <c:numCache>
                <c:ptCount val="11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105.001</c:v>
                </c:pt>
                <c:pt idx="8">
                  <c:v>105</c:v>
                </c:pt>
                <c:pt idx="9">
                  <c:v>104</c:v>
                </c:pt>
                <c:pt idx="10">
                  <c:v>102</c:v>
                </c:pt>
              </c:numCache>
            </c:numRef>
          </c:xVal>
          <c:yVal>
            <c:numRef>
              <c:f>Unit_1025!$E$55:$E$65</c:f>
              <c:numCache>
                <c:ptCount val="11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-9.478174818886458</c:v>
                </c:pt>
                <c:pt idx="4">
                  <c:v>-6.979400086720407</c:v>
                </c:pt>
                <c:pt idx="5">
                  <c:v>-2.762332780422531</c:v>
                </c:pt>
                <c:pt idx="6">
                  <c:v>1.4031860681191137</c:v>
                </c:pt>
                <c:pt idx="7">
                  <c:v>4.783231698226384</c:v>
                </c:pt>
                <c:pt idx="8">
                  <c:v>4.78603405012619</c:v>
                </c:pt>
                <c:pt idx="9">
                  <c:v>7.214477307835452</c:v>
                </c:pt>
                <c:pt idx="10">
                  <c:v>10.665396873656086</c:v>
                </c:pt>
              </c:numCache>
            </c:numRef>
          </c:yVal>
          <c:smooth val="0"/>
        </c:ser>
        <c:ser>
          <c:idx val="1"/>
          <c:order val="1"/>
          <c:tx>
            <c:v>N_max ICAO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Unit_1025!$C$55:$C$65</c:f>
              <c:numCache>
                <c:ptCount val="11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105.001</c:v>
                </c:pt>
                <c:pt idx="8">
                  <c:v>105</c:v>
                </c:pt>
                <c:pt idx="9">
                  <c:v>104</c:v>
                </c:pt>
                <c:pt idx="10">
                  <c:v>102</c:v>
                </c:pt>
              </c:numCache>
            </c:numRef>
          </c:xVal>
          <c:yVal>
            <c:numRef>
              <c:f>Unit_1025!$G$55:$G$65</c:f>
              <c:numCache>
                <c:ptCount val="11"/>
                <c:pt idx="0">
                  <c:v>-10.000000000000046</c:v>
                </c:pt>
                <c:pt idx="1">
                  <c:v>-9.210526315789451</c:v>
                </c:pt>
                <c:pt idx="2">
                  <c:v>-8.42105263157897</c:v>
                </c:pt>
                <c:pt idx="3">
                  <c:v>-6.842105263157896</c:v>
                </c:pt>
                <c:pt idx="4">
                  <c:v>-5.26315789473682</c:v>
                </c:pt>
                <c:pt idx="5">
                  <c:v>-1.3157894736841884</c:v>
                </c:pt>
                <c:pt idx="6">
                  <c:v>5</c:v>
                </c:pt>
                <c:pt idx="7">
                  <c:v>7.5</c:v>
                </c:pt>
                <c:pt idx="8">
                  <c:v>7.5</c:v>
                </c:pt>
                <c:pt idx="9">
                  <c:v>10</c:v>
                </c:pt>
                <c:pt idx="10">
                  <c:v>15</c:v>
                </c:pt>
              </c:numCache>
            </c:numRef>
          </c:yVal>
          <c:smooth val="0"/>
        </c:ser>
        <c:ser>
          <c:idx val="2"/>
          <c:order val="2"/>
          <c:tx>
            <c:v>VDL 4 (-88 dBm)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Unit_1025!$C$55:$C$65</c:f>
              <c:numCache>
                <c:ptCount val="11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105.001</c:v>
                </c:pt>
                <c:pt idx="8">
                  <c:v>105</c:v>
                </c:pt>
                <c:pt idx="9">
                  <c:v>104</c:v>
                </c:pt>
                <c:pt idx="10">
                  <c:v>102</c:v>
                </c:pt>
              </c:numCache>
            </c:numRef>
          </c:xVal>
          <c:yVal>
            <c:numRef>
              <c:f>Unit_1025!$I$55:$I$65</c:f>
              <c:numCache>
                <c:ptCount val="1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v>VDL 4 (-91 dBm)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Unit_1025!$C$55:$C$65</c:f>
              <c:numCache>
                <c:ptCount val="11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105.001</c:v>
                </c:pt>
                <c:pt idx="8">
                  <c:v>105</c:v>
                </c:pt>
                <c:pt idx="9">
                  <c:v>104</c:v>
                </c:pt>
                <c:pt idx="10">
                  <c:v>102</c:v>
                </c:pt>
              </c:numCache>
            </c:numRef>
          </c:xVal>
          <c:yVal>
            <c:numRef>
              <c:f>Unit_1025!$J$55:$J$65</c:f>
              <c:numCach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-3</c:v>
                </c:pt>
                <c:pt idx="9">
                  <c:v>-1</c:v>
                </c:pt>
                <c:pt idx="10">
                  <c:v>20</c:v>
                </c:pt>
              </c:numCache>
            </c:numRef>
          </c:yVal>
          <c:smooth val="0"/>
        </c:ser>
        <c:axId val="52483814"/>
        <c:axId val="2592279"/>
      </c:scatterChart>
      <c:valAx>
        <c:axId val="52483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Interferer carrier frequency [MHz] --&gt;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2279"/>
        <c:crosses val="autoZero"/>
        <c:crossBetween val="midCat"/>
        <c:dispUnits/>
      </c:valAx>
      <c:valAx>
        <c:axId val="2592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VDL 4 input power [dBm] --&gt;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838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Type B2 - VDL 4 unit 1025 at 115 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N_max ITU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Unit_1025!$C$71:$C$82</c:f>
              <c:numCache>
                <c:ptCount val="12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107.501</c:v>
                </c:pt>
                <c:pt idx="5">
                  <c:v>107.3</c:v>
                </c:pt>
                <c:pt idx="6">
                  <c:v>106.8</c:v>
                </c:pt>
                <c:pt idx="7">
                  <c:v>106</c:v>
                </c:pt>
                <c:pt idx="8">
                  <c:v>105.001</c:v>
                </c:pt>
                <c:pt idx="9">
                  <c:v>105</c:v>
                </c:pt>
                <c:pt idx="10">
                  <c:v>104</c:v>
                </c:pt>
                <c:pt idx="11">
                  <c:v>102</c:v>
                </c:pt>
              </c:numCache>
            </c:numRef>
          </c:xVal>
          <c:yVal>
            <c:numRef>
              <c:f>Unit_1025!$E$71:$E$82</c:f>
              <c:numCache>
                <c:ptCount val="12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-9.478174818886458</c:v>
                </c:pt>
                <c:pt idx="4">
                  <c:v>-9.492663378773171</c:v>
                </c:pt>
                <c:pt idx="5">
                  <c:v>-6.979400086720407</c:v>
                </c:pt>
                <c:pt idx="6">
                  <c:v>-2.762332780422531</c:v>
                </c:pt>
                <c:pt idx="7">
                  <c:v>1.4031860681191137</c:v>
                </c:pt>
                <c:pt idx="8">
                  <c:v>4.783231698226384</c:v>
                </c:pt>
                <c:pt idx="9">
                  <c:v>4.78603405012619</c:v>
                </c:pt>
                <c:pt idx="10">
                  <c:v>7.214477307835452</c:v>
                </c:pt>
                <c:pt idx="11">
                  <c:v>10.665396873656086</c:v>
                </c:pt>
              </c:numCache>
            </c:numRef>
          </c:yVal>
          <c:smooth val="0"/>
        </c:ser>
        <c:ser>
          <c:idx val="1"/>
          <c:order val="1"/>
          <c:tx>
            <c:v>N_max ICAO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Unit_1025!$C$71:$C$82</c:f>
              <c:numCache>
                <c:ptCount val="12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107.501</c:v>
                </c:pt>
                <c:pt idx="5">
                  <c:v>107.3</c:v>
                </c:pt>
                <c:pt idx="6">
                  <c:v>106.8</c:v>
                </c:pt>
                <c:pt idx="7">
                  <c:v>106</c:v>
                </c:pt>
                <c:pt idx="8">
                  <c:v>105.001</c:v>
                </c:pt>
                <c:pt idx="9">
                  <c:v>105</c:v>
                </c:pt>
                <c:pt idx="10">
                  <c:v>104</c:v>
                </c:pt>
                <c:pt idx="11">
                  <c:v>102</c:v>
                </c:pt>
              </c:numCache>
            </c:numRef>
          </c:xVal>
          <c:yVal>
            <c:numRef>
              <c:f>Unit_1025!$G$71:$G$82</c:f>
              <c:numCache>
                <c:ptCount val="12"/>
                <c:pt idx="0">
                  <c:v>-10.000000000000046</c:v>
                </c:pt>
                <c:pt idx="1">
                  <c:v>-9.210526315789451</c:v>
                </c:pt>
                <c:pt idx="2">
                  <c:v>-8.42105263157897</c:v>
                </c:pt>
                <c:pt idx="3">
                  <c:v>-6.842105263157896</c:v>
                </c:pt>
                <c:pt idx="4">
                  <c:v>-6.850000000000039</c:v>
                </c:pt>
                <c:pt idx="5">
                  <c:v>-5.26315789473682</c:v>
                </c:pt>
                <c:pt idx="6">
                  <c:v>-1.3157894736841884</c:v>
                </c:pt>
                <c:pt idx="7">
                  <c:v>5</c:v>
                </c:pt>
                <c:pt idx="8">
                  <c:v>7.5</c:v>
                </c:pt>
                <c:pt idx="9">
                  <c:v>7.5</c:v>
                </c:pt>
                <c:pt idx="10">
                  <c:v>10</c:v>
                </c:pt>
                <c:pt idx="11">
                  <c:v>15</c:v>
                </c:pt>
              </c:numCache>
            </c:numRef>
          </c:yVal>
          <c:smooth val="0"/>
        </c:ser>
        <c:ser>
          <c:idx val="2"/>
          <c:order val="2"/>
          <c:tx>
            <c:v>VDL 4 (-88 dBm)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Unit_1025!$C$71:$C$82</c:f>
              <c:numCache>
                <c:ptCount val="12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107.501</c:v>
                </c:pt>
                <c:pt idx="5">
                  <c:v>107.3</c:v>
                </c:pt>
                <c:pt idx="6">
                  <c:v>106.8</c:v>
                </c:pt>
                <c:pt idx="7">
                  <c:v>106</c:v>
                </c:pt>
                <c:pt idx="8">
                  <c:v>105.001</c:v>
                </c:pt>
                <c:pt idx="9">
                  <c:v>105</c:v>
                </c:pt>
                <c:pt idx="10">
                  <c:v>104</c:v>
                </c:pt>
                <c:pt idx="11">
                  <c:v>102</c:v>
                </c:pt>
              </c:numCache>
            </c:numRef>
          </c:xVal>
          <c:yVal>
            <c:numRef>
              <c:f>Unit_1025!$I$71:$I$82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8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0</c:v>
                </c:pt>
                <c:pt idx="10">
                  <c:v>15</c:v>
                </c:pt>
                <c:pt idx="11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v>VDL 4 (-91 dBm)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Unit_1025!$C$71:$C$82</c:f>
              <c:numCache>
                <c:ptCount val="12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107.501</c:v>
                </c:pt>
                <c:pt idx="5">
                  <c:v>107.3</c:v>
                </c:pt>
                <c:pt idx="6">
                  <c:v>106.8</c:v>
                </c:pt>
                <c:pt idx="7">
                  <c:v>106</c:v>
                </c:pt>
                <c:pt idx="8">
                  <c:v>105.001</c:v>
                </c:pt>
                <c:pt idx="9">
                  <c:v>105</c:v>
                </c:pt>
                <c:pt idx="10">
                  <c:v>104</c:v>
                </c:pt>
                <c:pt idx="11">
                  <c:v>102</c:v>
                </c:pt>
              </c:numCache>
            </c:numRef>
          </c:xVal>
          <c:yVal>
            <c:numRef>
              <c:f>Unit_1025!$J$71:$J$82</c:f>
              <c:numCach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-1</c:v>
                </c:pt>
                <c:pt idx="10">
                  <c:v>13</c:v>
                </c:pt>
                <c:pt idx="11">
                  <c:v>20</c:v>
                </c:pt>
              </c:numCache>
            </c:numRef>
          </c:yVal>
          <c:smooth val="0"/>
        </c:ser>
        <c:axId val="23330512"/>
        <c:axId val="8648017"/>
      </c:scatterChart>
      <c:valAx>
        <c:axId val="23330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Interferer carrier frequency [MHz] --&gt;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48017"/>
        <c:crosses val="autoZero"/>
        <c:crossBetween val="midCat"/>
        <c:dispUnits/>
      </c:valAx>
      <c:valAx>
        <c:axId val="8648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VDL 4 input power [dBm] --&gt;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305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Type B2 - VDL 4 unit 1025 at 118 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N_max ITU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Unit_1025!$C$89:$C$100</c:f>
              <c:numCache>
                <c:ptCount val="12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106.001</c:v>
                </c:pt>
                <c:pt idx="7">
                  <c:v>106</c:v>
                </c:pt>
                <c:pt idx="8">
                  <c:v>105</c:v>
                </c:pt>
                <c:pt idx="9">
                  <c:v>104.001</c:v>
                </c:pt>
                <c:pt idx="10">
                  <c:v>104</c:v>
                </c:pt>
                <c:pt idx="11">
                  <c:v>102</c:v>
                </c:pt>
              </c:numCache>
            </c:numRef>
          </c:xVal>
          <c:yVal>
            <c:numRef>
              <c:f>Unit_1025!$E$89:$E$100</c:f>
              <c:numCache>
                <c:ptCount val="12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-9.478174818886458</c:v>
                </c:pt>
                <c:pt idx="4">
                  <c:v>-6.979400086720407</c:v>
                </c:pt>
                <c:pt idx="5">
                  <c:v>-2.762332780422531</c:v>
                </c:pt>
                <c:pt idx="6">
                  <c:v>1.3990489450887171</c:v>
                </c:pt>
                <c:pt idx="7">
                  <c:v>1.4031860681191137</c:v>
                </c:pt>
                <c:pt idx="8">
                  <c:v>4.78603405012619</c:v>
                </c:pt>
                <c:pt idx="9">
                  <c:v>7.212358539770765</c:v>
                </c:pt>
                <c:pt idx="10">
                  <c:v>7.214477307835452</c:v>
                </c:pt>
                <c:pt idx="11">
                  <c:v>10.665396873656086</c:v>
                </c:pt>
              </c:numCache>
            </c:numRef>
          </c:yVal>
          <c:smooth val="0"/>
        </c:ser>
        <c:ser>
          <c:idx val="1"/>
          <c:order val="1"/>
          <c:tx>
            <c:v>n_max ICAO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Unit_1025!$C$89:$C$100</c:f>
              <c:numCache>
                <c:ptCount val="12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106.001</c:v>
                </c:pt>
                <c:pt idx="7">
                  <c:v>106</c:v>
                </c:pt>
                <c:pt idx="8">
                  <c:v>105</c:v>
                </c:pt>
                <c:pt idx="9">
                  <c:v>104.001</c:v>
                </c:pt>
                <c:pt idx="10">
                  <c:v>104</c:v>
                </c:pt>
                <c:pt idx="11">
                  <c:v>102</c:v>
                </c:pt>
              </c:numCache>
            </c:numRef>
          </c:xVal>
          <c:yVal>
            <c:numRef>
              <c:f>Unit_1025!$G$89:$G$100</c:f>
              <c:numCache>
                <c:ptCount val="12"/>
                <c:pt idx="0">
                  <c:v>-10.000000000000046</c:v>
                </c:pt>
                <c:pt idx="1">
                  <c:v>-9.210526315789451</c:v>
                </c:pt>
                <c:pt idx="2">
                  <c:v>-8.42105263157897</c:v>
                </c:pt>
                <c:pt idx="3">
                  <c:v>-6.842105263157896</c:v>
                </c:pt>
                <c:pt idx="4">
                  <c:v>-5.26315789473682</c:v>
                </c:pt>
                <c:pt idx="5">
                  <c:v>-1.3157894736841884</c:v>
                </c:pt>
                <c:pt idx="6">
                  <c:v>4.992105263157857</c:v>
                </c:pt>
                <c:pt idx="7">
                  <c:v>5</c:v>
                </c:pt>
                <c:pt idx="8">
                  <c:v>7.5</c:v>
                </c:pt>
                <c:pt idx="9">
                  <c:v>10</c:v>
                </c:pt>
                <c:pt idx="10">
                  <c:v>10</c:v>
                </c:pt>
                <c:pt idx="11">
                  <c:v>15</c:v>
                </c:pt>
              </c:numCache>
            </c:numRef>
          </c:yVal>
          <c:smooth val="0"/>
        </c:ser>
        <c:ser>
          <c:idx val="2"/>
          <c:order val="2"/>
          <c:tx>
            <c:v>VDL 4 (-88 dBm)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Unit_1025!$C$89:$C$100</c:f>
              <c:numCache>
                <c:ptCount val="12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106.001</c:v>
                </c:pt>
                <c:pt idx="7">
                  <c:v>106</c:v>
                </c:pt>
                <c:pt idx="8">
                  <c:v>105</c:v>
                </c:pt>
                <c:pt idx="9">
                  <c:v>104.001</c:v>
                </c:pt>
                <c:pt idx="10">
                  <c:v>104</c:v>
                </c:pt>
                <c:pt idx="11">
                  <c:v>102</c:v>
                </c:pt>
              </c:numCache>
            </c:numRef>
          </c:xVal>
          <c:yVal>
            <c:numRef>
              <c:f>Unit_1025!$I$89:$I$100</c:f>
              <c:numCache>
                <c:ptCount val="12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13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v>VDL 4 (-91 dBm)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Unit_1025!$C$89:$C$100</c:f>
              <c:numCache>
                <c:ptCount val="12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106.001</c:v>
                </c:pt>
                <c:pt idx="7">
                  <c:v>106</c:v>
                </c:pt>
                <c:pt idx="8">
                  <c:v>105</c:v>
                </c:pt>
                <c:pt idx="9">
                  <c:v>104.001</c:v>
                </c:pt>
                <c:pt idx="10">
                  <c:v>104</c:v>
                </c:pt>
                <c:pt idx="11">
                  <c:v>102</c:v>
                </c:pt>
              </c:numCache>
            </c:numRef>
          </c:xVal>
          <c:yVal>
            <c:numRef>
              <c:f>Unit_1025!$J$89:$J$100</c:f>
              <c:numCache>
                <c:ptCount val="1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11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20</c:v>
                </c:pt>
              </c:numCache>
            </c:numRef>
          </c:yVal>
          <c:smooth val="0"/>
        </c:ser>
        <c:axId val="10723290"/>
        <c:axId val="29400747"/>
      </c:scatterChart>
      <c:valAx>
        <c:axId val="10723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Interferer carrier frequency [MHz] --&gt;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00747"/>
        <c:crosses val="autoZero"/>
        <c:crossBetween val="midCat"/>
        <c:dispUnits/>
      </c:valAx>
      <c:valAx>
        <c:axId val="29400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VDL 4 input power [dBm] --&gt;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232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Type B2 - VDL unit 1026 at 108 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N_max ITU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Unit_1026!$C$7:$C$17</c:f>
              <c:numCache>
                <c:ptCount val="11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  <c:pt idx="10">
                  <c:v>100</c:v>
                </c:pt>
              </c:numCache>
            </c:numRef>
          </c:xVal>
          <c:yVal>
            <c:numRef>
              <c:f>Unit_1026!$E$7:$E$17</c:f>
              <c:numCache>
                <c:ptCount val="11"/>
                <c:pt idx="0">
                  <c:v>-13</c:v>
                </c:pt>
                <c:pt idx="1">
                  <c:v>-13</c:v>
                </c:pt>
                <c:pt idx="2">
                  <c:v>-13</c:v>
                </c:pt>
                <c:pt idx="3">
                  <c:v>-9.478174818886458</c:v>
                </c:pt>
                <c:pt idx="4">
                  <c:v>-6.979400086720407</c:v>
                </c:pt>
                <c:pt idx="5">
                  <c:v>-2.762332780422531</c:v>
                </c:pt>
                <c:pt idx="6">
                  <c:v>1.4031860681191137</c:v>
                </c:pt>
                <c:pt idx="7">
                  <c:v>4.78603405012619</c:v>
                </c:pt>
                <c:pt idx="8">
                  <c:v>7.214477307835452</c:v>
                </c:pt>
                <c:pt idx="9">
                  <c:v>10.665396873656086</c:v>
                </c:pt>
                <c:pt idx="10">
                  <c:v>13.12850055101374</c:v>
                </c:pt>
              </c:numCache>
            </c:numRef>
          </c:yVal>
          <c:smooth val="0"/>
        </c:ser>
        <c:ser>
          <c:idx val="1"/>
          <c:order val="1"/>
          <c:tx>
            <c:v>N_max ICAO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Unit_1026!$C$7:$C$17</c:f>
              <c:numCache>
                <c:ptCount val="11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  <c:pt idx="10">
                  <c:v>100</c:v>
                </c:pt>
              </c:numCache>
            </c:numRef>
          </c:xVal>
          <c:yVal>
            <c:numRef>
              <c:f>Unit_1026!$G$7:$G$17</c:f>
              <c:numCache>
                <c:ptCount val="11"/>
                <c:pt idx="0">
                  <c:v>-10.000000000000046</c:v>
                </c:pt>
                <c:pt idx="1">
                  <c:v>-9.210526315789451</c:v>
                </c:pt>
                <c:pt idx="2">
                  <c:v>-8.42105263157897</c:v>
                </c:pt>
                <c:pt idx="3">
                  <c:v>-6.842105263157896</c:v>
                </c:pt>
                <c:pt idx="4">
                  <c:v>-5.26315789473682</c:v>
                </c:pt>
                <c:pt idx="5">
                  <c:v>-1.3157894736841884</c:v>
                </c:pt>
                <c:pt idx="6">
                  <c:v>5</c:v>
                </c:pt>
                <c:pt idx="7">
                  <c:v>7.5</c:v>
                </c:pt>
                <c:pt idx="8">
                  <c:v>10</c:v>
                </c:pt>
                <c:pt idx="9">
                  <c:v>15</c:v>
                </c:pt>
                <c:pt idx="10">
                  <c:v>15</c:v>
                </c:pt>
              </c:numCache>
            </c:numRef>
          </c:yVal>
          <c:smooth val="0"/>
        </c:ser>
        <c:ser>
          <c:idx val="2"/>
          <c:order val="2"/>
          <c:tx>
            <c:v>VDL 4 (-88 dBm)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Unit_1026!$C$7:$C$17</c:f>
              <c:numCache>
                <c:ptCount val="11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  <c:pt idx="10">
                  <c:v>100</c:v>
                </c:pt>
              </c:numCache>
            </c:numRef>
          </c:xVal>
          <c:yVal>
            <c:numRef>
              <c:f>Unit_1026!$I$7:$I$17</c:f>
              <c:numCache>
                <c:ptCount val="11"/>
                <c:pt idx="0">
                  <c:v>-28</c:v>
                </c:pt>
                <c:pt idx="1">
                  <c:v>-14</c:v>
                </c:pt>
                <c:pt idx="2">
                  <c:v>-5</c:v>
                </c:pt>
                <c:pt idx="3">
                  <c:v>-3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-5</c:v>
                </c:pt>
                <c:pt idx="9">
                  <c:v>12</c:v>
                </c:pt>
                <c:pt idx="10">
                  <c:v>20</c:v>
                </c:pt>
              </c:numCache>
            </c:numRef>
          </c:yVal>
          <c:smooth val="0"/>
        </c:ser>
        <c:ser>
          <c:idx val="3"/>
          <c:order val="3"/>
          <c:tx>
            <c:v>VDL 4 (-91 dBm)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Unit_1026!$C$7:$C$17</c:f>
              <c:numCache>
                <c:ptCount val="11"/>
                <c:pt idx="0">
                  <c:v>107.9</c:v>
                </c:pt>
                <c:pt idx="1">
                  <c:v>107.8</c:v>
                </c:pt>
                <c:pt idx="2">
                  <c:v>107.7</c:v>
                </c:pt>
                <c:pt idx="3">
                  <c:v>107.5</c:v>
                </c:pt>
                <c:pt idx="4">
                  <c:v>107.3</c:v>
                </c:pt>
                <c:pt idx="5">
                  <c:v>106.8</c:v>
                </c:pt>
                <c:pt idx="6">
                  <c:v>106</c:v>
                </c:pt>
                <c:pt idx="7">
                  <c:v>105</c:v>
                </c:pt>
                <c:pt idx="8">
                  <c:v>104</c:v>
                </c:pt>
                <c:pt idx="9">
                  <c:v>102</c:v>
                </c:pt>
                <c:pt idx="10">
                  <c:v>100</c:v>
                </c:pt>
              </c:numCache>
            </c:numRef>
          </c:xVal>
          <c:yVal>
            <c:numRef>
              <c:f>Unit_1026!$J$7:$J$17</c:f>
              <c:numCache>
                <c:ptCount val="11"/>
                <c:pt idx="0">
                  <c:v>-29</c:v>
                </c:pt>
                <c:pt idx="1">
                  <c:v>-14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-5</c:v>
                </c:pt>
                <c:pt idx="9">
                  <c:v>11</c:v>
                </c:pt>
                <c:pt idx="10">
                  <c:v>20</c:v>
                </c:pt>
              </c:numCache>
            </c:numRef>
          </c:yVal>
          <c:smooth val="0"/>
        </c:ser>
        <c:axId val="63280132"/>
        <c:axId val="32650277"/>
      </c:scatterChart>
      <c:valAx>
        <c:axId val="63280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Interferer carrier frequency [MHz] --&gt;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50277"/>
        <c:crosses val="autoZero"/>
        <c:crossBetween val="midCat"/>
        <c:dispUnits/>
      </c:valAx>
      <c:valAx>
        <c:axId val="3265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VDL 4 input power [dBm] --&gt;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80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0.07175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VDL 4 TYPE B2  WP27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0.07175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VDL 4 TYPE B2  WP27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0.07175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VDL 4 TYPE B2  WP27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0.07175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VDL 4 TYPE B2  WP27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0.07175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VDL 4 TYPE B2  WP27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0.07175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VDL 4 TYPE B2  WP27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0.07175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VDL 4 TYPE B2  WP27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view="pageBreakPreview" zoomScale="60" workbookViewId="0" topLeftCell="A1">
      <selection activeCell="Q6" sqref="Q6:Q7"/>
    </sheetView>
  </sheetViews>
  <sheetFormatPr defaultColWidth="9.140625" defaultRowHeight="12.75"/>
  <cols>
    <col min="1" max="1" width="8.57421875" style="14" customWidth="1"/>
    <col min="2" max="2" width="1.7109375" style="10" customWidth="1"/>
    <col min="3" max="3" width="9.57421875" style="14" customWidth="1"/>
    <col min="4" max="4" width="2.8515625" style="14" customWidth="1"/>
    <col min="5" max="5" width="11.421875" style="14" customWidth="1"/>
    <col min="6" max="6" width="2.421875" style="14" customWidth="1"/>
    <col min="7" max="7" width="11.421875" style="14" customWidth="1"/>
    <col min="8" max="8" width="2.421875" style="14" customWidth="1"/>
    <col min="9" max="10" width="11.421875" style="14" customWidth="1"/>
    <col min="11" max="11" width="2.421875" style="14" customWidth="1"/>
    <col min="12" max="12" width="9.7109375" style="14" customWidth="1"/>
    <col min="13" max="13" width="10.140625" style="10" customWidth="1"/>
    <col min="14" max="14" width="8.421875" style="14" customWidth="1"/>
    <col min="15" max="15" width="10.7109375" style="14" customWidth="1"/>
    <col min="16" max="16" width="4.7109375" style="14" customWidth="1"/>
    <col min="17" max="17" width="49.00390625" style="10" customWidth="1"/>
    <col min="18" max="18" width="10.140625" style="10" customWidth="1"/>
    <col min="19" max="19" width="8.421875" style="10" customWidth="1"/>
    <col min="20" max="20" width="10.7109375" style="10" customWidth="1"/>
    <col min="21" max="16384" width="11.421875" style="14" customWidth="1"/>
  </cols>
  <sheetData>
    <row r="1" ht="43.5" customHeight="1" thickBot="1">
      <c r="N1" s="14" t="s">
        <v>26</v>
      </c>
    </row>
    <row r="2" spans="1:21" s="3" customFormat="1" ht="39.75" customHeight="1" thickBot="1">
      <c r="A2" s="69" t="s">
        <v>0</v>
      </c>
      <c r="B2" s="70"/>
      <c r="C2" s="70"/>
      <c r="D2" s="70"/>
      <c r="E2" s="70"/>
      <c r="F2" s="2"/>
      <c r="G2" s="2"/>
      <c r="H2" s="2"/>
      <c r="I2" s="71" t="s">
        <v>16</v>
      </c>
      <c r="J2" s="72"/>
      <c r="K2"/>
      <c r="L2" s="73" t="s">
        <v>8</v>
      </c>
      <c r="M2" s="74"/>
      <c r="N2" s="75"/>
      <c r="O2" s="76"/>
      <c r="Q2" s="77"/>
      <c r="R2" s="78"/>
      <c r="S2" s="77"/>
      <c r="T2" s="78"/>
      <c r="U2"/>
    </row>
    <row r="3" spans="1:20" s="3" customFormat="1" ht="30" customHeight="1" thickBot="1">
      <c r="A3" s="1"/>
      <c r="B3" s="2"/>
      <c r="C3" s="2"/>
      <c r="D3" s="2"/>
      <c r="E3" s="2"/>
      <c r="F3" s="2"/>
      <c r="G3" s="2"/>
      <c r="H3" s="2"/>
      <c r="I3" s="48" t="s">
        <v>14</v>
      </c>
      <c r="J3" s="49" t="s">
        <v>15</v>
      </c>
      <c r="K3"/>
      <c r="L3" s="73" t="s">
        <v>1</v>
      </c>
      <c r="M3" s="76"/>
      <c r="N3" s="73" t="s">
        <v>2</v>
      </c>
      <c r="O3" s="76"/>
      <c r="P3" s="35"/>
      <c r="Q3" s="77"/>
      <c r="R3" s="78"/>
      <c r="S3" s="77"/>
      <c r="T3" s="78"/>
    </row>
    <row r="4" spans="1:20" s="8" customFormat="1" ht="33.75" customHeight="1">
      <c r="A4" s="4" t="s">
        <v>3</v>
      </c>
      <c r="B4" s="5"/>
      <c r="C4" s="7" t="s">
        <v>12</v>
      </c>
      <c r="D4" s="5"/>
      <c r="E4" s="4" t="s">
        <v>18</v>
      </c>
      <c r="F4" s="5"/>
      <c r="G4" s="4" t="s">
        <v>19</v>
      </c>
      <c r="H4" s="5"/>
      <c r="I4" s="50"/>
      <c r="J4" s="51"/>
      <c r="K4" s="5"/>
      <c r="L4" s="6" t="s">
        <v>9</v>
      </c>
      <c r="M4" s="7" t="s">
        <v>10</v>
      </c>
      <c r="N4" s="34" t="s">
        <v>9</v>
      </c>
      <c r="O4" s="7" t="s">
        <v>10</v>
      </c>
      <c r="Q4" s="5"/>
      <c r="R4" s="5"/>
      <c r="S4" s="5"/>
      <c r="T4" s="5"/>
    </row>
    <row r="5" spans="1:20" ht="13.5" thickBot="1">
      <c r="A5" s="9" t="s">
        <v>4</v>
      </c>
      <c r="C5" s="11" t="s">
        <v>4</v>
      </c>
      <c r="D5" s="10"/>
      <c r="E5" s="9" t="s">
        <v>20</v>
      </c>
      <c r="F5" s="10"/>
      <c r="G5" s="9" t="s">
        <v>20</v>
      </c>
      <c r="H5" s="10"/>
      <c r="I5" s="52"/>
      <c r="J5" s="11"/>
      <c r="K5" s="10"/>
      <c r="L5" s="12" t="s">
        <v>17</v>
      </c>
      <c r="M5" s="13"/>
      <c r="N5" s="12" t="s">
        <v>17</v>
      </c>
      <c r="O5" s="13"/>
      <c r="Q5" s="36"/>
      <c r="R5" s="36"/>
      <c r="S5" s="36"/>
      <c r="T5" s="36"/>
    </row>
    <row r="6" spans="1:20" ht="13.5" thickBot="1">
      <c r="A6" s="10"/>
      <c r="C6" s="10"/>
      <c r="D6" s="10"/>
      <c r="E6" s="10"/>
      <c r="F6" s="10"/>
      <c r="G6" s="10"/>
      <c r="H6" s="10"/>
      <c r="I6" s="10"/>
      <c r="J6" s="10"/>
      <c r="K6" s="10"/>
      <c r="L6" s="36"/>
      <c r="M6" s="36"/>
      <c r="N6" s="36"/>
      <c r="O6" s="36"/>
      <c r="Q6" s="36"/>
      <c r="R6" s="36"/>
      <c r="S6" s="36"/>
      <c r="T6" s="36"/>
    </row>
    <row r="7" spans="1:20" ht="12.75">
      <c r="A7" s="15">
        <v>108</v>
      </c>
      <c r="C7" s="16">
        <v>107.9</v>
      </c>
      <c r="D7" s="17"/>
      <c r="E7" s="18">
        <f>MIN(15,20*LOG10(MAX(0.4,108.1-C7)/0.4)-13)</f>
        <v>-13</v>
      </c>
      <c r="F7" s="17"/>
      <c r="G7" s="18">
        <f aca="true" t="shared" si="0" ref="G7:G12">-15/1.9*(C7-106-1.9/3)</f>
        <v>-10.000000000000046</v>
      </c>
      <c r="H7" s="17"/>
      <c r="I7" s="55">
        <v>-28</v>
      </c>
      <c r="J7" s="56">
        <v>-28</v>
      </c>
      <c r="K7" s="10"/>
      <c r="L7" s="19"/>
      <c r="M7" s="20">
        <v>-28</v>
      </c>
      <c r="N7" s="19"/>
      <c r="O7" s="20">
        <v>-29</v>
      </c>
      <c r="Q7" s="21"/>
      <c r="R7" s="21"/>
      <c r="S7" s="21"/>
      <c r="T7" s="21"/>
    </row>
    <row r="8" spans="1:20" ht="12.75">
      <c r="A8" s="22">
        <v>108</v>
      </c>
      <c r="C8" s="23">
        <v>107.8</v>
      </c>
      <c r="D8" s="17"/>
      <c r="E8" s="24">
        <f aca="true" t="shared" si="1" ref="E8:E17">MIN(15,20*LOG10(MAX(0.4,108.1-C8)/0.4)-13)</f>
        <v>-13</v>
      </c>
      <c r="F8" s="17"/>
      <c r="G8" s="24">
        <f t="shared" si="0"/>
        <v>-9.210526315789451</v>
      </c>
      <c r="H8" s="17"/>
      <c r="I8" s="53">
        <v>-12</v>
      </c>
      <c r="J8" s="54">
        <v>-14</v>
      </c>
      <c r="K8" s="10"/>
      <c r="L8" s="25"/>
      <c r="M8" s="26"/>
      <c r="N8" s="25"/>
      <c r="O8" s="26"/>
      <c r="Q8" s="21"/>
      <c r="R8" s="21"/>
      <c r="S8" s="21"/>
      <c r="T8" s="21"/>
    </row>
    <row r="9" spans="1:20" ht="12.75">
      <c r="A9" s="22">
        <v>108</v>
      </c>
      <c r="C9" s="23">
        <v>107.7</v>
      </c>
      <c r="D9" s="17"/>
      <c r="E9" s="24">
        <f t="shared" si="1"/>
        <v>-13</v>
      </c>
      <c r="F9" s="17"/>
      <c r="G9" s="24">
        <f t="shared" si="0"/>
        <v>-8.42105263157897</v>
      </c>
      <c r="H9" s="17"/>
      <c r="I9" s="53">
        <v>-7</v>
      </c>
      <c r="J9" s="54">
        <v>-9</v>
      </c>
      <c r="K9" s="10"/>
      <c r="L9" s="25"/>
      <c r="M9" s="26"/>
      <c r="N9" s="25"/>
      <c r="O9" s="26"/>
      <c r="Q9" s="21"/>
      <c r="R9" s="21"/>
      <c r="S9" s="21"/>
      <c r="T9" s="21"/>
    </row>
    <row r="10" spans="1:20" ht="12.75">
      <c r="A10" s="22">
        <v>108</v>
      </c>
      <c r="C10" s="23">
        <v>107.5</v>
      </c>
      <c r="D10" s="17"/>
      <c r="E10" s="24">
        <f t="shared" si="1"/>
        <v>-9.478174818886458</v>
      </c>
      <c r="F10" s="17"/>
      <c r="G10" s="24">
        <f t="shared" si="0"/>
        <v>-6.842105263157896</v>
      </c>
      <c r="H10" s="17"/>
      <c r="I10" s="53">
        <v>-5</v>
      </c>
      <c r="J10" s="54">
        <v>-7</v>
      </c>
      <c r="K10" s="10"/>
      <c r="L10" s="25"/>
      <c r="M10" s="26"/>
      <c r="N10" s="25"/>
      <c r="O10" s="26"/>
      <c r="Q10" s="21"/>
      <c r="R10" s="21"/>
      <c r="S10" s="21"/>
      <c r="T10" s="21"/>
    </row>
    <row r="11" spans="1:20" ht="12.75">
      <c r="A11" s="22">
        <v>108</v>
      </c>
      <c r="C11" s="23">
        <v>107.3</v>
      </c>
      <c r="D11" s="17"/>
      <c r="E11" s="24">
        <f t="shared" si="1"/>
        <v>-6.979400086720407</v>
      </c>
      <c r="F11" s="17"/>
      <c r="G11" s="24">
        <f t="shared" si="0"/>
        <v>-5.26315789473682</v>
      </c>
      <c r="H11" s="17"/>
      <c r="I11" s="53">
        <v>1</v>
      </c>
      <c r="J11" s="54">
        <v>-5</v>
      </c>
      <c r="K11" s="10"/>
      <c r="L11" s="25"/>
      <c r="M11" s="26">
        <v>1</v>
      </c>
      <c r="N11" s="25"/>
      <c r="O11" s="26"/>
      <c r="Q11" s="21"/>
      <c r="R11" s="21"/>
      <c r="S11" s="21"/>
      <c r="T11" s="21"/>
    </row>
    <row r="12" spans="1:20" ht="12.75">
      <c r="A12" s="22">
        <v>108</v>
      </c>
      <c r="C12" s="23">
        <v>106.8</v>
      </c>
      <c r="D12" s="17"/>
      <c r="E12" s="24">
        <f t="shared" si="1"/>
        <v>-2.762332780422531</v>
      </c>
      <c r="F12" s="17"/>
      <c r="G12" s="24">
        <f t="shared" si="0"/>
        <v>-1.3157894736841884</v>
      </c>
      <c r="H12" s="17"/>
      <c r="I12" s="53">
        <v>5</v>
      </c>
      <c r="J12" s="54">
        <v>1</v>
      </c>
      <c r="K12" s="10"/>
      <c r="L12" s="25"/>
      <c r="M12" s="26"/>
      <c r="N12" s="25"/>
      <c r="O12" s="26"/>
      <c r="Q12" s="21"/>
      <c r="R12" s="21"/>
      <c r="S12" s="21"/>
      <c r="T12" s="21"/>
    </row>
    <row r="13" spans="1:20" ht="12.75">
      <c r="A13" s="22">
        <v>108</v>
      </c>
      <c r="C13" s="23">
        <v>106</v>
      </c>
      <c r="D13" s="17"/>
      <c r="E13" s="24">
        <f t="shared" si="1"/>
        <v>1.4031860681191137</v>
      </c>
      <c r="F13" s="17"/>
      <c r="G13" s="24">
        <v>5</v>
      </c>
      <c r="H13" s="17"/>
      <c r="I13" s="53">
        <v>5</v>
      </c>
      <c r="J13" s="54">
        <v>4</v>
      </c>
      <c r="K13" s="10"/>
      <c r="L13" s="25"/>
      <c r="M13" s="26"/>
      <c r="N13" s="25"/>
      <c r="O13" s="26"/>
      <c r="Q13" s="21"/>
      <c r="R13" s="21"/>
      <c r="S13" s="21"/>
      <c r="T13" s="21"/>
    </row>
    <row r="14" spans="1:20" ht="12.75">
      <c r="A14" s="22">
        <v>108</v>
      </c>
      <c r="C14" s="23">
        <v>105</v>
      </c>
      <c r="D14" s="17"/>
      <c r="E14" s="24">
        <f t="shared" si="1"/>
        <v>4.78603405012619</v>
      </c>
      <c r="F14" s="17"/>
      <c r="G14" s="24">
        <v>7.5</v>
      </c>
      <c r="H14" s="17"/>
      <c r="I14" s="53">
        <v>2</v>
      </c>
      <c r="J14" s="54">
        <v>0</v>
      </c>
      <c r="K14" s="10"/>
      <c r="L14" s="25"/>
      <c r="M14" s="26"/>
      <c r="N14" s="25"/>
      <c r="O14" s="26"/>
      <c r="Q14" s="21"/>
      <c r="R14" s="21"/>
      <c r="S14" s="21"/>
      <c r="T14" s="21"/>
    </row>
    <row r="15" spans="1:20" ht="12.75">
      <c r="A15" s="22">
        <v>108</v>
      </c>
      <c r="C15" s="23">
        <v>104</v>
      </c>
      <c r="D15" s="17"/>
      <c r="E15" s="24">
        <f t="shared" si="1"/>
        <v>7.214477307835452</v>
      </c>
      <c r="F15" s="17"/>
      <c r="G15" s="24">
        <v>10</v>
      </c>
      <c r="H15" s="17"/>
      <c r="I15" s="53">
        <v>-5</v>
      </c>
      <c r="J15" s="54">
        <v>-6</v>
      </c>
      <c r="K15" s="10"/>
      <c r="L15" s="25"/>
      <c r="M15" s="26"/>
      <c r="N15" s="25"/>
      <c r="O15" s="26"/>
      <c r="Q15" s="21"/>
      <c r="R15" s="21"/>
      <c r="S15" s="21"/>
      <c r="T15" s="21"/>
    </row>
    <row r="16" spans="1:20" ht="12.75">
      <c r="A16" s="22">
        <v>108</v>
      </c>
      <c r="C16" s="23">
        <v>102</v>
      </c>
      <c r="D16" s="17"/>
      <c r="E16" s="24">
        <f t="shared" si="1"/>
        <v>10.665396873656086</v>
      </c>
      <c r="F16" s="17"/>
      <c r="G16" s="24">
        <v>15</v>
      </c>
      <c r="H16" s="17"/>
      <c r="I16" s="53">
        <v>10</v>
      </c>
      <c r="J16" s="54">
        <v>7</v>
      </c>
      <c r="K16" s="10"/>
      <c r="L16" s="25"/>
      <c r="M16" s="26">
        <v>13</v>
      </c>
      <c r="N16" s="25"/>
      <c r="O16" s="26"/>
      <c r="Q16" s="21"/>
      <c r="R16" s="21"/>
      <c r="S16" s="21"/>
      <c r="T16" s="21"/>
    </row>
    <row r="17" spans="1:20" ht="24.75" customHeight="1">
      <c r="A17" s="22">
        <v>108</v>
      </c>
      <c r="C17" s="23">
        <v>100</v>
      </c>
      <c r="D17" s="17"/>
      <c r="E17" s="24">
        <f t="shared" si="1"/>
        <v>13.12850055101374</v>
      </c>
      <c r="F17" s="17"/>
      <c r="G17" s="24">
        <v>15</v>
      </c>
      <c r="H17" s="17"/>
      <c r="I17" s="65">
        <f>SUM(15,5)</f>
        <v>20</v>
      </c>
      <c r="J17" s="66">
        <f>SUM(15,5)</f>
        <v>20</v>
      </c>
      <c r="K17" s="10"/>
      <c r="L17" s="25"/>
      <c r="M17" s="26"/>
      <c r="N17" s="25"/>
      <c r="O17" s="26"/>
      <c r="Q17" s="62"/>
      <c r="R17" s="21"/>
      <c r="S17" s="21"/>
      <c r="T17" s="21"/>
    </row>
    <row r="18" spans="1:20" ht="12.75">
      <c r="A18" s="22">
        <v>108</v>
      </c>
      <c r="C18" s="23">
        <v>98</v>
      </c>
      <c r="D18" s="17"/>
      <c r="E18" s="24"/>
      <c r="F18" s="17"/>
      <c r="G18" s="24"/>
      <c r="H18" s="17"/>
      <c r="I18" s="57"/>
      <c r="J18" s="58"/>
      <c r="K18" s="10"/>
      <c r="L18" s="25"/>
      <c r="M18" s="26"/>
      <c r="N18" s="25"/>
      <c r="O18" s="26"/>
      <c r="Q18" s="21"/>
      <c r="R18" s="21"/>
      <c r="S18" s="21"/>
      <c r="T18" s="21"/>
    </row>
    <row r="19" spans="1:20" ht="12.75">
      <c r="A19" s="22">
        <v>108</v>
      </c>
      <c r="C19" s="23">
        <v>93</v>
      </c>
      <c r="D19" s="17"/>
      <c r="E19" s="24"/>
      <c r="F19" s="17"/>
      <c r="G19" s="24"/>
      <c r="H19" s="17"/>
      <c r="I19" s="57"/>
      <c r="J19" s="58"/>
      <c r="K19" s="10"/>
      <c r="L19" s="25"/>
      <c r="M19" s="26"/>
      <c r="N19" s="25"/>
      <c r="O19" s="26"/>
      <c r="Q19" s="21"/>
      <c r="R19" s="21"/>
      <c r="S19" s="21"/>
      <c r="T19" s="21"/>
    </row>
    <row r="20" spans="1:20" ht="13.5" thickBot="1">
      <c r="A20" s="9">
        <v>108</v>
      </c>
      <c r="C20" s="27">
        <v>88</v>
      </c>
      <c r="D20" s="17"/>
      <c r="E20" s="28"/>
      <c r="F20" s="17"/>
      <c r="G20" s="28"/>
      <c r="H20" s="17"/>
      <c r="I20" s="52"/>
      <c r="J20" s="11"/>
      <c r="K20" s="10"/>
      <c r="L20" s="29"/>
      <c r="M20" s="30"/>
      <c r="N20" s="29"/>
      <c r="O20" s="30"/>
      <c r="Q20" s="21"/>
      <c r="R20" s="21"/>
      <c r="S20" s="21"/>
      <c r="T20" s="21"/>
    </row>
    <row r="21" spans="1:20" ht="12.75">
      <c r="A21" s="10"/>
      <c r="C21" s="10"/>
      <c r="D21" s="10"/>
      <c r="E21" s="10"/>
      <c r="F21" s="10"/>
      <c r="G21" s="10"/>
      <c r="H21" s="10"/>
      <c r="I21" s="33"/>
      <c r="J21" s="33"/>
      <c r="K21" s="10"/>
      <c r="L21" s="36"/>
      <c r="M21" s="36"/>
      <c r="N21" s="36"/>
      <c r="O21" s="36"/>
      <c r="Q21" s="36"/>
      <c r="R21" s="36"/>
      <c r="S21" s="36"/>
      <c r="T21" s="36"/>
    </row>
    <row r="22" spans="9:10" s="10" customFormat="1" ht="6" customHeight="1" thickBot="1">
      <c r="I22" s="14"/>
      <c r="J22" s="14"/>
    </row>
    <row r="23" spans="1:20" ht="12.75">
      <c r="A23" s="15">
        <v>109.1</v>
      </c>
      <c r="C23" s="16">
        <v>107.9</v>
      </c>
      <c r="D23" s="17"/>
      <c r="E23" s="18">
        <f>MIN(15,20*LOG10(MAX(0.4,108.1-C23)/0.4)-13)</f>
        <v>-13</v>
      </c>
      <c r="F23" s="17"/>
      <c r="G23" s="18">
        <f aca="true" t="shared" si="2" ref="G23:G28">-15/1.9*(C23-106-1.9/3)</f>
        <v>-10.000000000000046</v>
      </c>
      <c r="H23" s="17"/>
      <c r="I23" s="55">
        <v>6</v>
      </c>
      <c r="J23" s="56">
        <v>2</v>
      </c>
      <c r="K23" s="10"/>
      <c r="L23" s="19">
        <v>5</v>
      </c>
      <c r="M23" s="20"/>
      <c r="N23" s="19"/>
      <c r="O23" s="20"/>
      <c r="Q23" s="21"/>
      <c r="R23" s="21"/>
      <c r="S23" s="21"/>
      <c r="T23" s="21"/>
    </row>
    <row r="24" spans="1:20" ht="12.75">
      <c r="A24" s="22">
        <v>109.1</v>
      </c>
      <c r="C24" s="23">
        <v>107.8</v>
      </c>
      <c r="D24" s="17"/>
      <c r="E24" s="24">
        <f aca="true" t="shared" si="3" ref="E24:E32">MIN(15,20*LOG10(MAX(0.4,108.1-C24)/0.4)-13)</f>
        <v>-13</v>
      </c>
      <c r="F24" s="17"/>
      <c r="G24" s="24">
        <f t="shared" si="2"/>
        <v>-9.210526315789451</v>
      </c>
      <c r="H24" s="17"/>
      <c r="I24" s="59">
        <v>6</v>
      </c>
      <c r="J24" s="60">
        <v>2</v>
      </c>
      <c r="K24" s="10"/>
      <c r="L24" s="25"/>
      <c r="M24" s="26"/>
      <c r="N24" s="25"/>
      <c r="O24" s="26"/>
      <c r="Q24" s="21"/>
      <c r="R24" s="21"/>
      <c r="S24" s="21"/>
      <c r="T24" s="21"/>
    </row>
    <row r="25" spans="1:20" ht="12.75">
      <c r="A25" s="22">
        <v>109.1</v>
      </c>
      <c r="C25" s="23">
        <v>107.7</v>
      </c>
      <c r="D25" s="17"/>
      <c r="E25" s="24">
        <f t="shared" si="3"/>
        <v>-13</v>
      </c>
      <c r="F25" s="17"/>
      <c r="G25" s="24">
        <f t="shared" si="2"/>
        <v>-8.42105263157897</v>
      </c>
      <c r="H25" s="17"/>
      <c r="I25" s="59">
        <v>6</v>
      </c>
      <c r="J25" s="60">
        <v>2</v>
      </c>
      <c r="K25" s="10"/>
      <c r="L25" s="25"/>
      <c r="M25" s="26"/>
      <c r="N25" s="25"/>
      <c r="O25" s="26"/>
      <c r="Q25" s="21"/>
      <c r="R25" s="21"/>
      <c r="S25" s="21"/>
      <c r="T25" s="21"/>
    </row>
    <row r="26" spans="1:20" ht="12.75">
      <c r="A26" s="22">
        <v>109.1</v>
      </c>
      <c r="C26" s="23">
        <v>107.5</v>
      </c>
      <c r="D26" s="17"/>
      <c r="E26" s="24">
        <f t="shared" si="3"/>
        <v>-9.478174818886458</v>
      </c>
      <c r="F26" s="17"/>
      <c r="G26" s="24">
        <f t="shared" si="2"/>
        <v>-6.842105263157896</v>
      </c>
      <c r="H26" s="17"/>
      <c r="I26" s="59">
        <v>6</v>
      </c>
      <c r="J26" s="60">
        <v>3</v>
      </c>
      <c r="K26" s="10"/>
      <c r="L26" s="25"/>
      <c r="M26" s="26"/>
      <c r="N26" s="25"/>
      <c r="O26" s="26"/>
      <c r="Q26" s="21"/>
      <c r="R26" s="21"/>
      <c r="S26" s="21"/>
      <c r="T26" s="21"/>
    </row>
    <row r="27" spans="1:20" ht="12.75">
      <c r="A27" s="22">
        <v>109.1</v>
      </c>
      <c r="C27" s="23">
        <v>107.3</v>
      </c>
      <c r="D27" s="17"/>
      <c r="E27" s="24">
        <f t="shared" si="3"/>
        <v>-6.979400086720407</v>
      </c>
      <c r="F27" s="17"/>
      <c r="G27" s="24">
        <f t="shared" si="2"/>
        <v>-5.26315789473682</v>
      </c>
      <c r="H27" s="17"/>
      <c r="I27" s="59">
        <v>6</v>
      </c>
      <c r="J27" s="60">
        <v>3</v>
      </c>
      <c r="K27" s="10"/>
      <c r="L27" s="25"/>
      <c r="M27" s="26"/>
      <c r="N27" s="25"/>
      <c r="O27" s="26"/>
      <c r="Q27" s="21"/>
      <c r="R27" s="21"/>
      <c r="S27" s="21"/>
      <c r="T27" s="21"/>
    </row>
    <row r="28" spans="1:20" ht="12.75">
      <c r="A28" s="22">
        <v>109.1</v>
      </c>
      <c r="C28" s="23">
        <v>106.8</v>
      </c>
      <c r="D28" s="17"/>
      <c r="E28" s="24">
        <f t="shared" si="3"/>
        <v>-2.762332780422531</v>
      </c>
      <c r="F28" s="17"/>
      <c r="G28" s="24">
        <f t="shared" si="2"/>
        <v>-1.3157894736841884</v>
      </c>
      <c r="H28" s="17"/>
      <c r="I28" s="59">
        <v>7</v>
      </c>
      <c r="J28" s="60">
        <v>4</v>
      </c>
      <c r="K28" s="10"/>
      <c r="L28" s="25"/>
      <c r="M28" s="26"/>
      <c r="N28" s="25"/>
      <c r="O28" s="26"/>
      <c r="Q28" s="21"/>
      <c r="R28" s="21"/>
      <c r="S28" s="21"/>
      <c r="T28" s="21"/>
    </row>
    <row r="29" spans="1:20" ht="12.75">
      <c r="A29" s="22">
        <v>109.1</v>
      </c>
      <c r="C29" s="23">
        <v>106</v>
      </c>
      <c r="D29" s="17"/>
      <c r="E29" s="24">
        <f t="shared" si="3"/>
        <v>1.4031860681191137</v>
      </c>
      <c r="F29" s="17"/>
      <c r="G29" s="24">
        <v>5</v>
      </c>
      <c r="H29" s="17"/>
      <c r="I29" s="59">
        <v>8</v>
      </c>
      <c r="J29" s="60">
        <v>5</v>
      </c>
      <c r="K29" s="10"/>
      <c r="L29" s="25"/>
      <c r="M29" s="26"/>
      <c r="N29" s="25"/>
      <c r="O29" s="26"/>
      <c r="Q29" s="21"/>
      <c r="R29" s="21"/>
      <c r="S29" s="21"/>
      <c r="T29" s="21"/>
    </row>
    <row r="30" spans="1:20" ht="12.75">
      <c r="A30" s="22">
        <v>109.1</v>
      </c>
      <c r="C30" s="23">
        <v>105</v>
      </c>
      <c r="D30" s="17"/>
      <c r="E30" s="24">
        <f t="shared" si="3"/>
        <v>4.78603405012619</v>
      </c>
      <c r="F30" s="17"/>
      <c r="G30" s="24">
        <v>7.5</v>
      </c>
      <c r="H30" s="17"/>
      <c r="I30" s="59">
        <v>10</v>
      </c>
      <c r="J30" s="60">
        <v>7</v>
      </c>
      <c r="K30" s="10"/>
      <c r="L30" s="25"/>
      <c r="M30" s="26"/>
      <c r="N30" s="25"/>
      <c r="O30" s="26"/>
      <c r="Q30" s="21"/>
      <c r="R30" s="21"/>
      <c r="S30" s="21"/>
      <c r="T30" s="21"/>
    </row>
    <row r="31" spans="1:20" ht="12.75">
      <c r="A31" s="22">
        <v>109.1</v>
      </c>
      <c r="C31" s="23">
        <v>104</v>
      </c>
      <c r="D31" s="17"/>
      <c r="E31" s="24">
        <f t="shared" si="3"/>
        <v>7.214477307835452</v>
      </c>
      <c r="F31" s="17"/>
      <c r="G31" s="24">
        <v>10</v>
      </c>
      <c r="H31" s="17"/>
      <c r="I31" s="59">
        <v>12</v>
      </c>
      <c r="J31" s="60">
        <v>9</v>
      </c>
      <c r="K31" s="10"/>
      <c r="L31" s="25"/>
      <c r="M31" s="26"/>
      <c r="N31" s="25"/>
      <c r="O31" s="26"/>
      <c r="Q31" s="21"/>
      <c r="R31" s="21"/>
      <c r="S31" s="21"/>
      <c r="T31" s="21"/>
    </row>
    <row r="32" spans="1:20" ht="25.5" customHeight="1">
      <c r="A32" s="22">
        <v>109.1</v>
      </c>
      <c r="C32" s="23">
        <v>102</v>
      </c>
      <c r="D32" s="17"/>
      <c r="E32" s="24">
        <f t="shared" si="3"/>
        <v>10.665396873656086</v>
      </c>
      <c r="F32" s="17"/>
      <c r="G32" s="24">
        <v>15</v>
      </c>
      <c r="H32" s="17"/>
      <c r="I32" s="63">
        <f>SUM(15,5)</f>
        <v>20</v>
      </c>
      <c r="J32" s="64">
        <f>SUM(15,5)</f>
        <v>20</v>
      </c>
      <c r="K32" s="10"/>
      <c r="L32" s="25"/>
      <c r="M32" s="26"/>
      <c r="N32" s="25"/>
      <c r="O32" s="26"/>
      <c r="Q32" s="62"/>
      <c r="R32" s="21"/>
      <c r="S32" s="21"/>
      <c r="T32" s="21"/>
    </row>
    <row r="33" spans="1:20" ht="12.75">
      <c r="A33" s="22">
        <v>109.1</v>
      </c>
      <c r="C33" s="23">
        <v>100</v>
      </c>
      <c r="D33" s="17"/>
      <c r="E33" s="24"/>
      <c r="F33" s="17"/>
      <c r="G33" s="24"/>
      <c r="H33" s="17"/>
      <c r="I33" s="59"/>
      <c r="J33" s="60"/>
      <c r="K33" s="10"/>
      <c r="L33" s="25"/>
      <c r="M33" s="26"/>
      <c r="N33" s="25"/>
      <c r="O33" s="26"/>
      <c r="Q33" s="21"/>
      <c r="R33" s="21"/>
      <c r="S33" s="21"/>
      <c r="T33" s="21"/>
    </row>
    <row r="34" spans="1:20" ht="12.75">
      <c r="A34" s="22">
        <v>109.1</v>
      </c>
      <c r="C34" s="23">
        <v>98</v>
      </c>
      <c r="D34" s="17"/>
      <c r="E34" s="24"/>
      <c r="F34" s="17"/>
      <c r="G34" s="24"/>
      <c r="H34" s="17"/>
      <c r="I34" s="59"/>
      <c r="J34" s="60"/>
      <c r="K34" s="10"/>
      <c r="L34" s="25"/>
      <c r="M34" s="26"/>
      <c r="N34" s="25"/>
      <c r="O34" s="26"/>
      <c r="Q34" s="21"/>
      <c r="R34" s="21"/>
      <c r="S34" s="21"/>
      <c r="T34" s="21"/>
    </row>
    <row r="35" spans="1:20" ht="12.75">
      <c r="A35" s="22">
        <v>109.1</v>
      </c>
      <c r="C35" s="23">
        <v>93</v>
      </c>
      <c r="D35" s="17"/>
      <c r="E35" s="24"/>
      <c r="F35" s="17"/>
      <c r="G35" s="24"/>
      <c r="H35" s="17"/>
      <c r="I35" s="59"/>
      <c r="J35" s="60"/>
      <c r="K35" s="10"/>
      <c r="L35" s="25"/>
      <c r="M35" s="26"/>
      <c r="N35" s="25"/>
      <c r="O35" s="26"/>
      <c r="Q35" s="21"/>
      <c r="R35" s="21"/>
      <c r="S35" s="21"/>
      <c r="T35" s="21"/>
    </row>
    <row r="36" spans="1:20" ht="13.5" thickBot="1">
      <c r="A36" s="9">
        <v>109.1</v>
      </c>
      <c r="C36" s="27">
        <v>88</v>
      </c>
      <c r="D36" s="17"/>
      <c r="E36" s="28"/>
      <c r="F36" s="17"/>
      <c r="G36" s="28"/>
      <c r="H36" s="17"/>
      <c r="I36" s="52"/>
      <c r="J36" s="11"/>
      <c r="K36" s="10"/>
      <c r="L36" s="29"/>
      <c r="M36" s="30"/>
      <c r="N36" s="29"/>
      <c r="O36" s="30"/>
      <c r="Q36" s="21"/>
      <c r="R36" s="21"/>
      <c r="S36" s="21"/>
      <c r="T36" s="21"/>
    </row>
    <row r="37" spans="3:20" s="10" customFormat="1" ht="6" customHeight="1">
      <c r="C37" s="31"/>
      <c r="D37" s="31"/>
      <c r="E37" s="31"/>
      <c r="F37" s="31"/>
      <c r="G37" s="31"/>
      <c r="H37" s="31"/>
      <c r="I37" s="14"/>
      <c r="J37" s="14"/>
      <c r="L37" s="32" t="s">
        <v>6</v>
      </c>
      <c r="M37" s="32" t="s">
        <v>6</v>
      </c>
      <c r="N37" s="32" t="s">
        <v>6</v>
      </c>
      <c r="O37" s="32" t="s">
        <v>6</v>
      </c>
      <c r="Q37" s="32"/>
      <c r="R37" s="32"/>
      <c r="S37" s="32"/>
      <c r="T37" s="32"/>
    </row>
    <row r="38" spans="3:20" s="10" customFormat="1" ht="6" customHeight="1" thickBot="1">
      <c r="C38" s="31"/>
      <c r="D38" s="31"/>
      <c r="E38" s="31"/>
      <c r="F38" s="31"/>
      <c r="G38" s="31"/>
      <c r="H38" s="31"/>
      <c r="I38" s="14"/>
      <c r="J38" s="14"/>
      <c r="L38" s="32" t="s">
        <v>6</v>
      </c>
      <c r="M38" s="32" t="s">
        <v>6</v>
      </c>
      <c r="N38" s="32" t="s">
        <v>6</v>
      </c>
      <c r="O38" s="32" t="s">
        <v>6</v>
      </c>
      <c r="Q38" s="32"/>
      <c r="R38" s="32"/>
      <c r="S38" s="32"/>
      <c r="T38" s="32"/>
    </row>
    <row r="39" spans="1:20" ht="12.75">
      <c r="A39" s="15">
        <v>110.1</v>
      </c>
      <c r="C39" s="16">
        <v>107.9</v>
      </c>
      <c r="D39" s="17"/>
      <c r="E39" s="18">
        <f>MIN(15,20*LOG10(MAX(0.4,108.1-C39)/0.4)-13)</f>
        <v>-13</v>
      </c>
      <c r="F39" s="17"/>
      <c r="G39" s="18">
        <f aca="true" t="shared" si="4" ref="G39:G44">-15/1.9*(C39-106-1.9/3)</f>
        <v>-10.000000000000046</v>
      </c>
      <c r="H39" s="17"/>
      <c r="I39" s="55">
        <v>7</v>
      </c>
      <c r="J39" s="56">
        <v>4</v>
      </c>
      <c r="K39" s="10"/>
      <c r="L39" s="19"/>
      <c r="M39" s="20"/>
      <c r="N39" s="19"/>
      <c r="O39" s="20"/>
      <c r="Q39" s="21"/>
      <c r="R39" s="21"/>
      <c r="S39" s="21"/>
      <c r="T39" s="21"/>
    </row>
    <row r="40" spans="1:20" ht="12.75">
      <c r="A40" s="22">
        <f>A$39</f>
        <v>110.1</v>
      </c>
      <c r="C40" s="23">
        <v>107.8</v>
      </c>
      <c r="D40" s="17"/>
      <c r="E40" s="24">
        <f aca="true" t="shared" si="5" ref="E40:E48">MIN(15,20*LOG10(MAX(0.4,108.1-C40)/0.4)-13)</f>
        <v>-13</v>
      </c>
      <c r="F40" s="17"/>
      <c r="G40" s="24">
        <f t="shared" si="4"/>
        <v>-9.210526315789451</v>
      </c>
      <c r="H40" s="17"/>
      <c r="I40" s="59">
        <v>7</v>
      </c>
      <c r="J40" s="60">
        <v>4</v>
      </c>
      <c r="K40" s="10"/>
      <c r="L40" s="25"/>
      <c r="M40" s="26"/>
      <c r="N40" s="25"/>
      <c r="O40" s="26"/>
      <c r="Q40" s="21"/>
      <c r="R40" s="21"/>
      <c r="S40" s="21"/>
      <c r="T40" s="21"/>
    </row>
    <row r="41" spans="1:20" ht="12.75">
      <c r="A41" s="22">
        <f aca="true" t="shared" si="6" ref="A41:A52">A$39</f>
        <v>110.1</v>
      </c>
      <c r="C41" s="23">
        <v>107.7</v>
      </c>
      <c r="D41" s="17"/>
      <c r="E41" s="24">
        <f t="shared" si="5"/>
        <v>-13</v>
      </c>
      <c r="F41" s="17"/>
      <c r="G41" s="24">
        <f t="shared" si="4"/>
        <v>-8.42105263157897</v>
      </c>
      <c r="H41" s="17"/>
      <c r="I41" s="59">
        <v>7</v>
      </c>
      <c r="J41" s="60">
        <v>4</v>
      </c>
      <c r="K41" s="10"/>
      <c r="L41" s="25"/>
      <c r="M41" s="26"/>
      <c r="N41" s="25"/>
      <c r="O41" s="26"/>
      <c r="Q41" s="21"/>
      <c r="R41" s="21"/>
      <c r="S41" s="21"/>
      <c r="T41" s="21"/>
    </row>
    <row r="42" spans="1:20" ht="12.75">
      <c r="A42" s="22">
        <f t="shared" si="6"/>
        <v>110.1</v>
      </c>
      <c r="C42" s="23">
        <v>107.5</v>
      </c>
      <c r="D42" s="17"/>
      <c r="E42" s="24">
        <f t="shared" si="5"/>
        <v>-9.478174818886458</v>
      </c>
      <c r="F42" s="17"/>
      <c r="G42" s="24">
        <f t="shared" si="4"/>
        <v>-6.842105263157896</v>
      </c>
      <c r="H42" s="17"/>
      <c r="I42" s="59">
        <v>7</v>
      </c>
      <c r="J42" s="60">
        <v>4</v>
      </c>
      <c r="K42" s="10"/>
      <c r="L42" s="25"/>
      <c r="M42" s="26"/>
      <c r="N42" s="25"/>
      <c r="O42" s="26"/>
      <c r="Q42" s="21"/>
      <c r="R42" s="21"/>
      <c r="S42" s="21"/>
      <c r="T42" s="21"/>
    </row>
    <row r="43" spans="1:20" ht="12.75">
      <c r="A43" s="22">
        <f t="shared" si="6"/>
        <v>110.1</v>
      </c>
      <c r="C43" s="23">
        <v>107.3</v>
      </c>
      <c r="D43" s="17"/>
      <c r="E43" s="24">
        <f t="shared" si="5"/>
        <v>-6.979400086720407</v>
      </c>
      <c r="F43" s="17"/>
      <c r="G43" s="24">
        <f t="shared" si="4"/>
        <v>-5.26315789473682</v>
      </c>
      <c r="H43" s="17"/>
      <c r="I43" s="59">
        <v>7</v>
      </c>
      <c r="J43" s="60">
        <v>5</v>
      </c>
      <c r="K43" s="10"/>
      <c r="L43" s="25"/>
      <c r="M43" s="26"/>
      <c r="N43" s="25"/>
      <c r="O43" s="26"/>
      <c r="Q43" s="21"/>
      <c r="R43" s="21"/>
      <c r="S43" s="21"/>
      <c r="T43" s="21"/>
    </row>
    <row r="44" spans="1:20" ht="12.75">
      <c r="A44" s="22">
        <f t="shared" si="6"/>
        <v>110.1</v>
      </c>
      <c r="C44" s="23">
        <v>106.8</v>
      </c>
      <c r="D44" s="17"/>
      <c r="E44" s="24">
        <f t="shared" si="5"/>
        <v>-2.762332780422531</v>
      </c>
      <c r="F44" s="17"/>
      <c r="G44" s="24">
        <f t="shared" si="4"/>
        <v>-1.3157894736841884</v>
      </c>
      <c r="H44" s="17"/>
      <c r="I44" s="59">
        <v>8</v>
      </c>
      <c r="J44" s="60">
        <v>5</v>
      </c>
      <c r="K44" s="10"/>
      <c r="L44" s="25"/>
      <c r="M44" s="26"/>
      <c r="N44" s="25"/>
      <c r="O44" s="26"/>
      <c r="Q44" s="21"/>
      <c r="R44" s="21"/>
      <c r="S44" s="21"/>
      <c r="T44" s="21"/>
    </row>
    <row r="45" spans="1:20" ht="12.75">
      <c r="A45" s="22">
        <f t="shared" si="6"/>
        <v>110.1</v>
      </c>
      <c r="C45" s="23">
        <v>106</v>
      </c>
      <c r="D45" s="17"/>
      <c r="E45" s="24">
        <f t="shared" si="5"/>
        <v>1.4031860681191137</v>
      </c>
      <c r="F45" s="17"/>
      <c r="G45" s="24">
        <v>5</v>
      </c>
      <c r="H45" s="17"/>
      <c r="I45" s="59">
        <v>9</v>
      </c>
      <c r="J45" s="60">
        <v>6</v>
      </c>
      <c r="K45" s="10"/>
      <c r="L45" s="25"/>
      <c r="M45" s="26"/>
      <c r="N45" s="25"/>
      <c r="O45" s="26"/>
      <c r="Q45" s="21"/>
      <c r="R45" s="21"/>
      <c r="S45" s="21"/>
      <c r="T45" s="21"/>
    </row>
    <row r="46" spans="1:20" ht="12.75">
      <c r="A46" s="22">
        <f t="shared" si="6"/>
        <v>110.1</v>
      </c>
      <c r="C46" s="23">
        <v>105</v>
      </c>
      <c r="D46" s="17"/>
      <c r="E46" s="24">
        <f t="shared" si="5"/>
        <v>4.78603405012619</v>
      </c>
      <c r="F46" s="17"/>
      <c r="G46" s="24">
        <v>7.5</v>
      </c>
      <c r="H46" s="17"/>
      <c r="I46" s="59">
        <v>10</v>
      </c>
      <c r="J46" s="60">
        <v>8</v>
      </c>
      <c r="K46" s="10"/>
      <c r="L46" s="25"/>
      <c r="M46" s="26"/>
      <c r="N46" s="25"/>
      <c r="O46" s="26"/>
      <c r="Q46" s="21"/>
      <c r="R46" s="21"/>
      <c r="S46" s="21"/>
      <c r="T46" s="21"/>
    </row>
    <row r="47" spans="1:20" ht="12.75">
      <c r="A47" s="22">
        <f t="shared" si="6"/>
        <v>110.1</v>
      </c>
      <c r="C47" s="23">
        <v>104</v>
      </c>
      <c r="D47" s="17"/>
      <c r="E47" s="24">
        <f t="shared" si="5"/>
        <v>7.214477307835452</v>
      </c>
      <c r="F47" s="17"/>
      <c r="G47" s="24">
        <v>10</v>
      </c>
      <c r="H47" s="17"/>
      <c r="I47" s="59">
        <v>13</v>
      </c>
      <c r="J47" s="60">
        <v>10</v>
      </c>
      <c r="K47" s="10"/>
      <c r="L47" s="25"/>
      <c r="M47" s="26"/>
      <c r="N47" s="25"/>
      <c r="O47" s="26"/>
      <c r="Q47" s="21"/>
      <c r="R47" s="21"/>
      <c r="S47" s="21"/>
      <c r="T47" s="21"/>
    </row>
    <row r="48" spans="1:20" ht="25.5" customHeight="1">
      <c r="A48" s="22">
        <v>110.1</v>
      </c>
      <c r="C48" s="23">
        <v>102</v>
      </c>
      <c r="D48" s="17"/>
      <c r="E48" s="24">
        <f t="shared" si="5"/>
        <v>10.665396873656086</v>
      </c>
      <c r="F48" s="17"/>
      <c r="G48" s="24">
        <v>15</v>
      </c>
      <c r="H48" s="17"/>
      <c r="I48" s="63">
        <f>SUM(15,5)</f>
        <v>20</v>
      </c>
      <c r="J48" s="64">
        <f>SUM(15,5)</f>
        <v>20</v>
      </c>
      <c r="K48" s="10"/>
      <c r="L48" s="25"/>
      <c r="M48" s="26"/>
      <c r="N48" s="25"/>
      <c r="O48" s="26"/>
      <c r="Q48" s="62"/>
      <c r="R48" s="21"/>
      <c r="S48" s="21"/>
      <c r="T48" s="21"/>
    </row>
    <row r="49" spans="1:20" ht="12.75">
      <c r="A49" s="22">
        <v>110.1</v>
      </c>
      <c r="C49" s="23">
        <v>100</v>
      </c>
      <c r="D49" s="17"/>
      <c r="E49" s="24"/>
      <c r="F49" s="17"/>
      <c r="G49" s="24"/>
      <c r="H49" s="17"/>
      <c r="I49" s="59"/>
      <c r="J49" s="60"/>
      <c r="K49" s="10"/>
      <c r="L49" s="25"/>
      <c r="M49" s="26"/>
      <c r="N49" s="25"/>
      <c r="O49" s="26"/>
      <c r="Q49" s="21"/>
      <c r="R49" s="21"/>
      <c r="S49" s="21"/>
      <c r="T49" s="21"/>
    </row>
    <row r="50" spans="1:20" ht="12.75">
      <c r="A50" s="22">
        <v>110.1</v>
      </c>
      <c r="C50" s="23">
        <v>98</v>
      </c>
      <c r="D50" s="17"/>
      <c r="E50" s="24"/>
      <c r="F50" s="17"/>
      <c r="G50" s="24"/>
      <c r="H50" s="17"/>
      <c r="I50" s="59"/>
      <c r="J50" s="60"/>
      <c r="K50" s="10"/>
      <c r="L50" s="25"/>
      <c r="M50" s="26"/>
      <c r="N50" s="25"/>
      <c r="O50" s="26"/>
      <c r="Q50" s="21"/>
      <c r="R50" s="21"/>
      <c r="S50" s="21"/>
      <c r="T50" s="21"/>
    </row>
    <row r="51" spans="1:20" ht="12.75">
      <c r="A51" s="22">
        <f t="shared" si="6"/>
        <v>110.1</v>
      </c>
      <c r="C51" s="23">
        <v>93</v>
      </c>
      <c r="D51" s="17"/>
      <c r="E51" s="24"/>
      <c r="F51" s="17"/>
      <c r="G51" s="24"/>
      <c r="H51" s="17"/>
      <c r="I51" s="59"/>
      <c r="J51" s="60"/>
      <c r="K51" s="10"/>
      <c r="L51" s="25"/>
      <c r="M51" s="26"/>
      <c r="N51" s="25"/>
      <c r="O51" s="26"/>
      <c r="Q51" s="21"/>
      <c r="R51" s="21"/>
      <c r="S51" s="21"/>
      <c r="T51" s="21"/>
    </row>
    <row r="52" spans="1:20" ht="13.5" thickBot="1">
      <c r="A52" s="9">
        <f t="shared" si="6"/>
        <v>110.1</v>
      </c>
      <c r="C52" s="27">
        <v>88</v>
      </c>
      <c r="D52" s="17"/>
      <c r="E52" s="28"/>
      <c r="F52" s="17"/>
      <c r="G52" s="28"/>
      <c r="H52" s="17"/>
      <c r="I52" s="52"/>
      <c r="J52" s="11"/>
      <c r="K52" s="10"/>
      <c r="L52" s="29"/>
      <c r="M52" s="30"/>
      <c r="N52" s="29"/>
      <c r="O52" s="30"/>
      <c r="Q52" s="21"/>
      <c r="R52" s="21"/>
      <c r="S52" s="21"/>
      <c r="T52" s="21"/>
    </row>
    <row r="53" spans="3:20" s="10" customFormat="1" ht="6" customHeight="1">
      <c r="C53" s="17"/>
      <c r="D53" s="17"/>
      <c r="E53" s="17"/>
      <c r="F53" s="17"/>
      <c r="G53" s="17"/>
      <c r="H53" s="17"/>
      <c r="I53" s="14"/>
      <c r="J53" s="14"/>
      <c r="L53" s="32" t="s">
        <v>6</v>
      </c>
      <c r="M53" s="32" t="s">
        <v>6</v>
      </c>
      <c r="N53" s="32" t="s">
        <v>6</v>
      </c>
      <c r="O53" s="32" t="s">
        <v>6</v>
      </c>
      <c r="Q53" s="32"/>
      <c r="R53" s="32"/>
      <c r="S53" s="32"/>
      <c r="T53" s="32"/>
    </row>
    <row r="54" spans="3:20" s="10" customFormat="1" ht="6" customHeight="1" thickBot="1">
      <c r="C54" s="17"/>
      <c r="D54" s="17"/>
      <c r="E54" s="17"/>
      <c r="F54" s="17"/>
      <c r="G54" s="17"/>
      <c r="H54" s="17"/>
      <c r="I54" s="14"/>
      <c r="J54" s="14"/>
      <c r="L54" s="32" t="s">
        <v>6</v>
      </c>
      <c r="M54" s="32" t="s">
        <v>6</v>
      </c>
      <c r="N54" s="32" t="s">
        <v>6</v>
      </c>
      <c r="O54" s="32" t="s">
        <v>6</v>
      </c>
      <c r="Q54" s="32"/>
      <c r="R54" s="32"/>
      <c r="S54" s="32"/>
      <c r="T54" s="32"/>
    </row>
    <row r="55" spans="1:20" ht="12.75">
      <c r="A55" s="15">
        <v>112</v>
      </c>
      <c r="C55" s="16">
        <v>107.9</v>
      </c>
      <c r="D55" s="17"/>
      <c r="E55" s="18">
        <f>MIN(15,20*LOG10(MAX(0.4,108.1-C55)/0.4)-13)</f>
        <v>-13</v>
      </c>
      <c r="F55" s="17"/>
      <c r="G55" s="18">
        <f aca="true" t="shared" si="7" ref="G55:G60">-15/1.9*(C55-106-1.9/3)</f>
        <v>-10.000000000000046</v>
      </c>
      <c r="H55" s="17"/>
      <c r="I55" s="55">
        <v>8</v>
      </c>
      <c r="J55" s="56">
        <v>6</v>
      </c>
      <c r="K55" s="10"/>
      <c r="L55" s="19" t="s">
        <v>6</v>
      </c>
      <c r="M55" s="20" t="s">
        <v>6</v>
      </c>
      <c r="N55" s="19" t="s">
        <v>6</v>
      </c>
      <c r="O55" s="20" t="s">
        <v>6</v>
      </c>
      <c r="Q55" s="21"/>
      <c r="R55" s="21"/>
      <c r="S55" s="21"/>
      <c r="T55" s="21"/>
    </row>
    <row r="56" spans="1:20" ht="12.75">
      <c r="A56" s="22">
        <f aca="true" t="shared" si="8" ref="A56:A69">A55</f>
        <v>112</v>
      </c>
      <c r="C56" s="23">
        <v>107.8</v>
      </c>
      <c r="D56" s="17"/>
      <c r="E56" s="24">
        <f aca="true" t="shared" si="9" ref="E56:E65">MIN(15,20*LOG10(MAX(0.4,108.1-C56)/0.4)-13)</f>
        <v>-13</v>
      </c>
      <c r="F56" s="17"/>
      <c r="G56" s="24">
        <f t="shared" si="7"/>
        <v>-9.210526315789451</v>
      </c>
      <c r="H56" s="17"/>
      <c r="I56" s="59">
        <v>8</v>
      </c>
      <c r="J56" s="60">
        <v>6</v>
      </c>
      <c r="K56" s="10"/>
      <c r="L56" s="25" t="s">
        <v>6</v>
      </c>
      <c r="M56" s="26" t="s">
        <v>6</v>
      </c>
      <c r="N56" s="25" t="s">
        <v>6</v>
      </c>
      <c r="O56" s="26" t="s">
        <v>6</v>
      </c>
      <c r="Q56" s="21"/>
      <c r="R56" s="21"/>
      <c r="S56" s="21"/>
      <c r="T56" s="21"/>
    </row>
    <row r="57" spans="1:20" ht="12.75">
      <c r="A57" s="22">
        <f t="shared" si="8"/>
        <v>112</v>
      </c>
      <c r="C57" s="23">
        <v>107.7</v>
      </c>
      <c r="D57" s="17"/>
      <c r="E57" s="24">
        <f t="shared" si="9"/>
        <v>-13</v>
      </c>
      <c r="F57" s="17"/>
      <c r="G57" s="24">
        <f t="shared" si="7"/>
        <v>-8.42105263157897</v>
      </c>
      <c r="H57" s="17"/>
      <c r="I57" s="59">
        <v>8</v>
      </c>
      <c r="J57" s="60">
        <v>6</v>
      </c>
      <c r="K57" s="10"/>
      <c r="L57" s="25"/>
      <c r="M57" s="26"/>
      <c r="N57" s="25"/>
      <c r="O57" s="26"/>
      <c r="Q57" s="21"/>
      <c r="R57" s="21"/>
      <c r="S57" s="21"/>
      <c r="T57" s="21"/>
    </row>
    <row r="58" spans="1:20" ht="12.75">
      <c r="A58" s="22">
        <f t="shared" si="8"/>
        <v>112</v>
      </c>
      <c r="C58" s="23">
        <v>107.5</v>
      </c>
      <c r="D58" s="17"/>
      <c r="E58" s="24">
        <f t="shared" si="9"/>
        <v>-9.478174818886458</v>
      </c>
      <c r="F58" s="17"/>
      <c r="G58" s="24">
        <f t="shared" si="7"/>
        <v>-6.842105263157896</v>
      </c>
      <c r="H58" s="17"/>
      <c r="I58" s="59">
        <v>9</v>
      </c>
      <c r="J58" s="60">
        <v>7</v>
      </c>
      <c r="K58" s="10"/>
      <c r="L58" s="25"/>
      <c r="M58" s="26"/>
      <c r="N58" s="25"/>
      <c r="O58" s="26"/>
      <c r="Q58" s="21"/>
      <c r="R58" s="21"/>
      <c r="S58" s="21"/>
      <c r="T58" s="21"/>
    </row>
    <row r="59" spans="1:20" ht="12.75">
      <c r="A59" s="22">
        <f t="shared" si="8"/>
        <v>112</v>
      </c>
      <c r="C59" s="23">
        <v>107.3</v>
      </c>
      <c r="D59" s="17"/>
      <c r="E59" s="24">
        <f t="shared" si="9"/>
        <v>-6.979400086720407</v>
      </c>
      <c r="F59" s="17"/>
      <c r="G59" s="24">
        <f t="shared" si="7"/>
        <v>-5.26315789473682</v>
      </c>
      <c r="H59" s="17"/>
      <c r="I59" s="59">
        <v>9</v>
      </c>
      <c r="J59" s="60">
        <v>6</v>
      </c>
      <c r="K59" s="10"/>
      <c r="L59" s="25"/>
      <c r="M59" s="26"/>
      <c r="N59" s="25"/>
      <c r="O59" s="26"/>
      <c r="Q59" s="21"/>
      <c r="R59" s="21"/>
      <c r="S59" s="21"/>
      <c r="T59" s="21"/>
    </row>
    <row r="60" spans="1:20" ht="12.75">
      <c r="A60" s="22">
        <f t="shared" si="8"/>
        <v>112</v>
      </c>
      <c r="C60" s="23">
        <v>106.8</v>
      </c>
      <c r="D60" s="17"/>
      <c r="E60" s="24">
        <f t="shared" si="9"/>
        <v>-2.762332780422531</v>
      </c>
      <c r="F60" s="17"/>
      <c r="G60" s="24">
        <f t="shared" si="7"/>
        <v>-1.3157894736841884</v>
      </c>
      <c r="H60" s="17"/>
      <c r="I60" s="59">
        <v>10</v>
      </c>
      <c r="J60" s="60">
        <v>7</v>
      </c>
      <c r="K60" s="10"/>
      <c r="L60" s="25"/>
      <c r="M60" s="26"/>
      <c r="N60" s="25"/>
      <c r="O60" s="26"/>
      <c r="Q60" s="21" t="s">
        <v>22</v>
      </c>
      <c r="R60" s="21"/>
      <c r="S60" s="21"/>
      <c r="T60" s="21"/>
    </row>
    <row r="61" spans="1:20" ht="12.75">
      <c r="A61" s="22">
        <f t="shared" si="8"/>
        <v>112</v>
      </c>
      <c r="C61" s="23">
        <v>106</v>
      </c>
      <c r="D61" s="17"/>
      <c r="E61" s="24">
        <f t="shared" si="9"/>
        <v>1.4031860681191137</v>
      </c>
      <c r="F61" s="17"/>
      <c r="G61" s="24">
        <v>5</v>
      </c>
      <c r="H61" s="17"/>
      <c r="I61" s="59">
        <v>10</v>
      </c>
      <c r="J61" s="60">
        <v>8</v>
      </c>
      <c r="K61" s="10"/>
      <c r="L61" s="25"/>
      <c r="M61" s="26"/>
      <c r="N61" s="25"/>
      <c r="O61" s="26"/>
      <c r="Q61" s="21"/>
      <c r="R61" s="21"/>
      <c r="S61" s="21"/>
      <c r="T61" s="21"/>
    </row>
    <row r="62" spans="1:20" ht="12.75">
      <c r="A62" s="22">
        <v>112</v>
      </c>
      <c r="C62" s="61">
        <v>105.001</v>
      </c>
      <c r="D62" s="17"/>
      <c r="E62" s="24">
        <f t="shared" si="9"/>
        <v>4.783231698226384</v>
      </c>
      <c r="F62" s="17"/>
      <c r="G62" s="24">
        <v>7.5</v>
      </c>
      <c r="H62" s="17"/>
      <c r="I62" s="59">
        <v>12</v>
      </c>
      <c r="J62" s="60">
        <v>10</v>
      </c>
      <c r="K62" s="10"/>
      <c r="L62" s="25"/>
      <c r="M62" s="26"/>
      <c r="N62" s="25"/>
      <c r="O62" s="26"/>
      <c r="Q62" s="21"/>
      <c r="R62" s="21"/>
      <c r="S62" s="21"/>
      <c r="T62" s="21"/>
    </row>
    <row r="63" spans="1:20" ht="12.75">
      <c r="A63" s="22">
        <f>A61</f>
        <v>112</v>
      </c>
      <c r="C63" s="23">
        <v>105</v>
      </c>
      <c r="D63" s="17"/>
      <c r="E63" s="24">
        <f t="shared" si="9"/>
        <v>4.78603405012619</v>
      </c>
      <c r="F63" s="17"/>
      <c r="G63" s="24">
        <v>7.5</v>
      </c>
      <c r="H63" s="17"/>
      <c r="I63" s="59">
        <v>0</v>
      </c>
      <c r="J63" s="60">
        <v>-3</v>
      </c>
      <c r="K63" s="10"/>
      <c r="L63" s="68" t="s">
        <v>21</v>
      </c>
      <c r="M63" s="26"/>
      <c r="N63" s="25"/>
      <c r="O63" s="26"/>
      <c r="Q63" s="21"/>
      <c r="R63" s="21"/>
      <c r="S63" s="21"/>
      <c r="T63" s="21"/>
    </row>
    <row r="64" spans="1:20" ht="12.75">
      <c r="A64" s="22">
        <v>112</v>
      </c>
      <c r="C64" s="23">
        <v>104</v>
      </c>
      <c r="D64" s="17"/>
      <c r="E64" s="24">
        <f t="shared" si="9"/>
        <v>7.214477307835452</v>
      </c>
      <c r="F64" s="17"/>
      <c r="G64" s="24">
        <v>10</v>
      </c>
      <c r="H64" s="17"/>
      <c r="I64" s="59">
        <v>0</v>
      </c>
      <c r="J64" s="60">
        <v>-1</v>
      </c>
      <c r="K64" s="10"/>
      <c r="L64" s="25"/>
      <c r="M64" s="26"/>
      <c r="N64" s="25"/>
      <c r="O64" s="26"/>
      <c r="Q64" s="21"/>
      <c r="R64" s="21"/>
      <c r="S64" s="21"/>
      <c r="T64" s="21"/>
    </row>
    <row r="65" spans="1:20" ht="25.5" customHeight="1">
      <c r="A65" s="22">
        <v>112</v>
      </c>
      <c r="C65" s="23">
        <v>102</v>
      </c>
      <c r="D65" s="17"/>
      <c r="E65" s="24">
        <f t="shared" si="9"/>
        <v>10.665396873656086</v>
      </c>
      <c r="F65" s="17"/>
      <c r="G65" s="24">
        <v>15</v>
      </c>
      <c r="H65" s="17"/>
      <c r="I65" s="63">
        <f>SUM(15,5)</f>
        <v>20</v>
      </c>
      <c r="J65" s="63">
        <f>SUM(15,5)</f>
        <v>20</v>
      </c>
      <c r="K65" s="10"/>
      <c r="L65" s="25"/>
      <c r="M65" s="26"/>
      <c r="N65" s="25"/>
      <c r="O65" s="26"/>
      <c r="Q65" s="62"/>
      <c r="R65" s="21"/>
      <c r="S65" s="21"/>
      <c r="T65" s="21"/>
    </row>
    <row r="66" spans="1:20" ht="12.75">
      <c r="A66" s="22">
        <v>112</v>
      </c>
      <c r="C66" s="23">
        <v>100</v>
      </c>
      <c r="D66" s="17"/>
      <c r="E66" s="24"/>
      <c r="F66" s="17"/>
      <c r="G66" s="24"/>
      <c r="H66" s="17"/>
      <c r="I66" s="59"/>
      <c r="J66" s="60"/>
      <c r="K66" s="10"/>
      <c r="L66" s="25"/>
      <c r="M66" s="26"/>
      <c r="N66" s="25"/>
      <c r="O66" s="26"/>
      <c r="Q66" s="21"/>
      <c r="R66" s="21"/>
      <c r="S66" s="21"/>
      <c r="T66" s="21"/>
    </row>
    <row r="67" spans="1:20" ht="12.75">
      <c r="A67" s="22">
        <f>A63</f>
        <v>112</v>
      </c>
      <c r="C67" s="23">
        <v>98</v>
      </c>
      <c r="D67" s="17"/>
      <c r="E67" s="24"/>
      <c r="F67" s="17"/>
      <c r="G67" s="24"/>
      <c r="H67" s="17"/>
      <c r="I67" s="59"/>
      <c r="J67" s="60"/>
      <c r="K67" s="10"/>
      <c r="L67" s="25"/>
      <c r="M67" s="26"/>
      <c r="N67" s="25"/>
      <c r="O67" s="26"/>
      <c r="Q67" s="21"/>
      <c r="R67" s="21"/>
      <c r="S67" s="21"/>
      <c r="T67" s="21"/>
    </row>
    <row r="68" spans="1:20" ht="12.75">
      <c r="A68" s="22">
        <f t="shared" si="8"/>
        <v>112</v>
      </c>
      <c r="C68" s="23">
        <v>93</v>
      </c>
      <c r="D68" s="17"/>
      <c r="E68" s="24"/>
      <c r="F68" s="17"/>
      <c r="G68" s="24"/>
      <c r="H68" s="17"/>
      <c r="I68" s="59"/>
      <c r="J68" s="60"/>
      <c r="K68" s="10"/>
      <c r="L68" s="25" t="s">
        <v>6</v>
      </c>
      <c r="M68" s="26" t="s">
        <v>6</v>
      </c>
      <c r="N68" s="25" t="s">
        <v>6</v>
      </c>
      <c r="O68" s="26" t="s">
        <v>6</v>
      </c>
      <c r="Q68" s="21"/>
      <c r="R68" s="21"/>
      <c r="S68" s="21"/>
      <c r="T68" s="21"/>
    </row>
    <row r="69" spans="1:20" ht="13.5" thickBot="1">
      <c r="A69" s="9">
        <f t="shared" si="8"/>
        <v>112</v>
      </c>
      <c r="C69" s="27">
        <v>88</v>
      </c>
      <c r="D69" s="17"/>
      <c r="E69" s="28"/>
      <c r="F69" s="17"/>
      <c r="G69" s="28"/>
      <c r="H69" s="17"/>
      <c r="I69" s="52"/>
      <c r="J69" s="11"/>
      <c r="K69" s="10"/>
      <c r="L69" s="29" t="s">
        <v>6</v>
      </c>
      <c r="M69" s="30" t="s">
        <v>6</v>
      </c>
      <c r="N69" s="29" t="s">
        <v>6</v>
      </c>
      <c r="O69" s="30" t="s">
        <v>6</v>
      </c>
      <c r="Q69" s="21"/>
      <c r="R69" s="21"/>
      <c r="S69" s="21"/>
      <c r="T69" s="21"/>
    </row>
    <row r="70" spans="1:20" ht="13.5" thickBot="1">
      <c r="A70" s="10"/>
      <c r="C70" s="17"/>
      <c r="D70" s="17"/>
      <c r="E70" s="17"/>
      <c r="F70" s="17"/>
      <c r="G70" s="17"/>
      <c r="H70" s="17"/>
      <c r="K70" s="10"/>
      <c r="L70" s="21"/>
      <c r="M70" s="21"/>
      <c r="N70" s="21"/>
      <c r="O70" s="21"/>
      <c r="Q70" s="21"/>
      <c r="R70" s="21"/>
      <c r="S70" s="21"/>
      <c r="T70" s="21"/>
    </row>
    <row r="71" spans="1:20" ht="12.75">
      <c r="A71" s="15">
        <v>115</v>
      </c>
      <c r="C71" s="16">
        <v>107.9</v>
      </c>
      <c r="D71" s="17"/>
      <c r="E71" s="18">
        <f>MIN(15,20*LOG10(MAX(0.4,108.1-C71)/0.4)-13)</f>
        <v>-13</v>
      </c>
      <c r="F71" s="17"/>
      <c r="G71" s="18">
        <f>-15/1.9*(C71-106-1.9/3)</f>
        <v>-10.000000000000046</v>
      </c>
      <c r="H71" s="17"/>
      <c r="I71" s="55">
        <v>11</v>
      </c>
      <c r="J71" s="56">
        <v>9</v>
      </c>
      <c r="K71" s="10"/>
      <c r="L71" s="19" t="s">
        <v>6</v>
      </c>
      <c r="M71" s="20" t="s">
        <v>6</v>
      </c>
      <c r="N71" s="19" t="s">
        <v>6</v>
      </c>
      <c r="O71" s="20" t="s">
        <v>6</v>
      </c>
      <c r="Q71" s="21"/>
      <c r="R71" s="21"/>
      <c r="S71" s="21"/>
      <c r="T71" s="21"/>
    </row>
    <row r="72" spans="1:20" ht="12.75">
      <c r="A72" s="22">
        <v>115</v>
      </c>
      <c r="C72" s="23">
        <v>107.8</v>
      </c>
      <c r="D72" s="17"/>
      <c r="E72" s="24">
        <f aca="true" t="shared" si="10" ref="E72:E81">MIN(15,20*LOG10(MAX(0.4,108.1-C72)/0.4)-13)</f>
        <v>-13</v>
      </c>
      <c r="F72" s="17"/>
      <c r="G72" s="24">
        <f aca="true" t="shared" si="11" ref="G72:G78">-15/1.9*(C72-106-1.9/3)</f>
        <v>-9.210526315789451</v>
      </c>
      <c r="H72" s="17"/>
      <c r="I72" s="59">
        <v>11</v>
      </c>
      <c r="J72" s="60">
        <v>9</v>
      </c>
      <c r="K72" s="10"/>
      <c r="L72" s="25" t="s">
        <v>6</v>
      </c>
      <c r="M72" s="26" t="s">
        <v>6</v>
      </c>
      <c r="N72" s="25" t="s">
        <v>6</v>
      </c>
      <c r="O72" s="26" t="s">
        <v>6</v>
      </c>
      <c r="Q72" s="21"/>
      <c r="R72" s="21"/>
      <c r="S72" s="21"/>
      <c r="T72" s="21"/>
    </row>
    <row r="73" spans="1:20" ht="12.75">
      <c r="A73" s="22">
        <v>115</v>
      </c>
      <c r="C73" s="23">
        <v>107.7</v>
      </c>
      <c r="D73" s="17"/>
      <c r="E73" s="24">
        <f t="shared" si="10"/>
        <v>-13</v>
      </c>
      <c r="F73" s="17"/>
      <c r="G73" s="24">
        <f t="shared" si="11"/>
        <v>-8.42105263157897</v>
      </c>
      <c r="H73" s="17"/>
      <c r="I73" s="59">
        <v>11</v>
      </c>
      <c r="J73" s="60">
        <v>9</v>
      </c>
      <c r="K73" s="10"/>
      <c r="L73" s="25"/>
      <c r="M73" s="26">
        <v>8</v>
      </c>
      <c r="N73" s="25"/>
      <c r="O73" s="26"/>
      <c r="Q73" s="21"/>
      <c r="R73" s="21"/>
      <c r="S73" s="21"/>
      <c r="T73" s="21"/>
    </row>
    <row r="74" spans="1:20" ht="12.75">
      <c r="A74" s="22">
        <v>115</v>
      </c>
      <c r="C74" s="23">
        <v>107.5</v>
      </c>
      <c r="D74" s="17"/>
      <c r="E74" s="24">
        <f t="shared" si="10"/>
        <v>-9.478174818886458</v>
      </c>
      <c r="F74" s="17"/>
      <c r="G74" s="24">
        <f t="shared" si="11"/>
        <v>-6.842105263157896</v>
      </c>
      <c r="H74" s="17"/>
      <c r="I74" s="59">
        <v>8</v>
      </c>
      <c r="J74" s="60">
        <v>6</v>
      </c>
      <c r="K74" s="10"/>
      <c r="L74" s="25"/>
      <c r="M74" s="26"/>
      <c r="N74" s="25"/>
      <c r="O74" s="26"/>
      <c r="Q74" s="21"/>
      <c r="R74" s="21"/>
      <c r="S74" s="21"/>
      <c r="T74" s="21"/>
    </row>
    <row r="75" spans="1:20" ht="12.75">
      <c r="A75" s="22">
        <v>115</v>
      </c>
      <c r="C75" s="61">
        <v>107.501</v>
      </c>
      <c r="D75" s="17"/>
      <c r="E75" s="24">
        <f t="shared" si="10"/>
        <v>-9.492663378773171</v>
      </c>
      <c r="F75" s="17"/>
      <c r="G75" s="24">
        <f t="shared" si="11"/>
        <v>-6.850000000000039</v>
      </c>
      <c r="H75" s="17"/>
      <c r="I75" s="59">
        <v>11</v>
      </c>
      <c r="J75" s="60">
        <v>9</v>
      </c>
      <c r="K75" s="10"/>
      <c r="L75" s="25"/>
      <c r="M75" s="26"/>
      <c r="N75" s="25"/>
      <c r="O75" s="26"/>
      <c r="Q75" s="21"/>
      <c r="R75" s="21"/>
      <c r="S75" s="21"/>
      <c r="T75" s="21"/>
    </row>
    <row r="76" spans="1:20" ht="12.75">
      <c r="A76" s="22">
        <v>115</v>
      </c>
      <c r="C76" s="23">
        <v>107.3</v>
      </c>
      <c r="D76" s="17"/>
      <c r="E76" s="24">
        <f t="shared" si="10"/>
        <v>-6.979400086720407</v>
      </c>
      <c r="F76" s="17"/>
      <c r="G76" s="24">
        <f t="shared" si="11"/>
        <v>-5.26315789473682</v>
      </c>
      <c r="H76" s="17"/>
      <c r="I76" s="59">
        <v>12</v>
      </c>
      <c r="J76" s="60">
        <v>9</v>
      </c>
      <c r="K76" s="10"/>
      <c r="L76" s="25"/>
      <c r="M76" s="26"/>
      <c r="N76" s="25"/>
      <c r="O76" s="26"/>
      <c r="Q76" s="21"/>
      <c r="R76" s="21"/>
      <c r="S76" s="21"/>
      <c r="T76" s="21"/>
    </row>
    <row r="77" spans="1:20" ht="12.75">
      <c r="A77" s="22">
        <v>115</v>
      </c>
      <c r="C77" s="23">
        <v>106.8</v>
      </c>
      <c r="D77" s="17"/>
      <c r="E77" s="24">
        <f t="shared" si="10"/>
        <v>-2.762332780422531</v>
      </c>
      <c r="F77" s="17"/>
      <c r="G77" s="24">
        <f t="shared" si="11"/>
        <v>-1.3157894736841884</v>
      </c>
      <c r="H77" s="17"/>
      <c r="I77" s="59">
        <v>12</v>
      </c>
      <c r="J77" s="60">
        <v>10</v>
      </c>
      <c r="K77" s="10"/>
      <c r="L77" s="25"/>
      <c r="M77" s="26"/>
      <c r="N77" s="25"/>
      <c r="O77" s="26"/>
      <c r="Q77" s="21"/>
      <c r="R77" s="21"/>
      <c r="S77" s="21"/>
      <c r="T77" s="21"/>
    </row>
    <row r="78" spans="1:20" ht="12.75">
      <c r="A78" s="22">
        <v>115</v>
      </c>
      <c r="C78" s="23">
        <v>106</v>
      </c>
      <c r="D78" s="17"/>
      <c r="E78" s="24">
        <f t="shared" si="10"/>
        <v>1.4031860681191137</v>
      </c>
      <c r="F78" s="17"/>
      <c r="G78" s="24">
        <f t="shared" si="11"/>
        <v>5</v>
      </c>
      <c r="H78" s="17"/>
      <c r="I78" s="59">
        <v>13</v>
      </c>
      <c r="J78" s="60">
        <v>11</v>
      </c>
      <c r="K78" s="10"/>
      <c r="L78" s="25"/>
      <c r="M78" s="26"/>
      <c r="N78" s="25"/>
      <c r="O78" s="26"/>
      <c r="Q78" s="21"/>
      <c r="R78" s="21"/>
      <c r="S78" s="21"/>
      <c r="T78" s="21"/>
    </row>
    <row r="79" spans="1:20" ht="12.75">
      <c r="A79" s="22">
        <v>115</v>
      </c>
      <c r="C79" s="61">
        <v>105.001</v>
      </c>
      <c r="D79" s="17"/>
      <c r="E79" s="24">
        <f t="shared" si="10"/>
        <v>4.783231698226384</v>
      </c>
      <c r="F79" s="17"/>
      <c r="G79" s="24">
        <v>7.5</v>
      </c>
      <c r="H79" s="17"/>
      <c r="I79" s="59">
        <v>14</v>
      </c>
      <c r="J79" s="60">
        <v>12</v>
      </c>
      <c r="K79" s="10"/>
      <c r="L79" s="25"/>
      <c r="M79" s="26"/>
      <c r="N79" s="25"/>
      <c r="O79" s="26"/>
      <c r="Q79" s="21"/>
      <c r="R79" s="21"/>
      <c r="S79" s="21"/>
      <c r="T79" s="21"/>
    </row>
    <row r="80" spans="1:20" ht="12.75">
      <c r="A80" s="22">
        <v>115</v>
      </c>
      <c r="C80" s="23">
        <v>105</v>
      </c>
      <c r="D80" s="17"/>
      <c r="E80" s="24">
        <f t="shared" si="10"/>
        <v>4.78603405012619</v>
      </c>
      <c r="F80" s="17"/>
      <c r="G80" s="24">
        <v>7.5</v>
      </c>
      <c r="H80" s="17"/>
      <c r="I80" s="59">
        <v>0</v>
      </c>
      <c r="J80" s="60">
        <v>-1</v>
      </c>
      <c r="K80" s="10"/>
      <c r="L80" s="25"/>
      <c r="M80" s="26"/>
      <c r="N80" s="25"/>
      <c r="O80" s="26"/>
      <c r="Q80" s="21"/>
      <c r="R80" s="21"/>
      <c r="S80" s="21"/>
      <c r="T80" s="21"/>
    </row>
    <row r="81" spans="1:20" ht="12.75">
      <c r="A81" s="22">
        <v>115</v>
      </c>
      <c r="C81" s="23">
        <v>104</v>
      </c>
      <c r="D81" s="17"/>
      <c r="E81" s="24">
        <f t="shared" si="10"/>
        <v>7.214477307835452</v>
      </c>
      <c r="F81" s="17"/>
      <c r="G81" s="24">
        <v>10</v>
      </c>
      <c r="H81" s="17"/>
      <c r="I81" s="59">
        <v>15</v>
      </c>
      <c r="J81" s="60">
        <v>13</v>
      </c>
      <c r="K81" s="10"/>
      <c r="L81" s="25"/>
      <c r="M81" s="26"/>
      <c r="N81" s="25"/>
      <c r="O81" s="26"/>
      <c r="Q81" s="21"/>
      <c r="R81" s="21"/>
      <c r="S81" s="21"/>
      <c r="T81" s="21"/>
    </row>
    <row r="82" spans="1:20" ht="25.5" customHeight="1">
      <c r="A82" s="22">
        <v>115</v>
      </c>
      <c r="C82" s="23">
        <v>102</v>
      </c>
      <c r="D82" s="17"/>
      <c r="E82" s="24">
        <f>MIN(15,20*LOG10(MAX(0.4,108.1-C82)/0.4)-13)</f>
        <v>10.665396873656086</v>
      </c>
      <c r="F82" s="17"/>
      <c r="G82" s="24">
        <v>15</v>
      </c>
      <c r="H82" s="17"/>
      <c r="I82" s="63">
        <f>SUM(15,5)</f>
        <v>20</v>
      </c>
      <c r="J82" s="63">
        <f>SUM(15,5)</f>
        <v>20</v>
      </c>
      <c r="K82" s="10"/>
      <c r="L82" s="25"/>
      <c r="M82" s="26"/>
      <c r="N82" s="25"/>
      <c r="O82" s="26"/>
      <c r="Q82" s="62"/>
      <c r="R82" s="21"/>
      <c r="S82" s="21"/>
      <c r="T82" s="21"/>
    </row>
    <row r="83" spans="1:20" ht="12.75">
      <c r="A83" s="22">
        <v>115</v>
      </c>
      <c r="C83" s="23">
        <v>100</v>
      </c>
      <c r="D83" s="17"/>
      <c r="E83" s="24"/>
      <c r="F83" s="17"/>
      <c r="G83" s="24"/>
      <c r="H83" s="17"/>
      <c r="I83" s="59"/>
      <c r="J83" s="60"/>
      <c r="K83" s="10"/>
      <c r="L83" s="25"/>
      <c r="M83" s="26"/>
      <c r="N83" s="25"/>
      <c r="O83" s="26"/>
      <c r="Q83" s="21"/>
      <c r="R83" s="21"/>
      <c r="S83" s="21"/>
      <c r="T83" s="21"/>
    </row>
    <row r="84" spans="1:20" ht="12.75">
      <c r="A84" s="22">
        <v>115</v>
      </c>
      <c r="C84" s="23">
        <v>98</v>
      </c>
      <c r="D84" s="17"/>
      <c r="E84" s="24"/>
      <c r="F84" s="17"/>
      <c r="G84" s="24"/>
      <c r="H84" s="17"/>
      <c r="I84" s="59"/>
      <c r="J84" s="60"/>
      <c r="K84" s="10"/>
      <c r="L84" s="25"/>
      <c r="M84" s="26"/>
      <c r="N84" s="25"/>
      <c r="O84" s="26"/>
      <c r="Q84" s="21"/>
      <c r="R84" s="21"/>
      <c r="S84" s="21"/>
      <c r="T84" s="21"/>
    </row>
    <row r="85" spans="1:20" ht="12.75">
      <c r="A85" s="22">
        <v>115</v>
      </c>
      <c r="C85" s="23">
        <v>93</v>
      </c>
      <c r="D85" s="17"/>
      <c r="E85" s="24"/>
      <c r="F85" s="17"/>
      <c r="G85" s="24"/>
      <c r="H85" s="17"/>
      <c r="I85" s="59"/>
      <c r="J85" s="60"/>
      <c r="K85" s="10"/>
      <c r="L85" s="25" t="s">
        <v>6</v>
      </c>
      <c r="M85" s="26" t="s">
        <v>6</v>
      </c>
      <c r="N85" s="25" t="s">
        <v>6</v>
      </c>
      <c r="O85" s="26" t="s">
        <v>6</v>
      </c>
      <c r="Q85" s="21"/>
      <c r="R85" s="21"/>
      <c r="S85" s="21"/>
      <c r="T85" s="21"/>
    </row>
    <row r="86" spans="1:20" ht="13.5" thickBot="1">
      <c r="A86" s="9">
        <v>115</v>
      </c>
      <c r="C86" s="27">
        <v>88</v>
      </c>
      <c r="D86" s="17"/>
      <c r="E86" s="28"/>
      <c r="F86" s="17"/>
      <c r="G86" s="28"/>
      <c r="H86" s="17"/>
      <c r="I86" s="52"/>
      <c r="J86" s="11"/>
      <c r="K86" s="10"/>
      <c r="L86" s="29" t="s">
        <v>6</v>
      </c>
      <c r="M86" s="30" t="s">
        <v>6</v>
      </c>
      <c r="N86" s="29" t="s">
        <v>6</v>
      </c>
      <c r="O86" s="30" t="s">
        <v>6</v>
      </c>
      <c r="Q86" s="21"/>
      <c r="R86" s="21"/>
      <c r="S86" s="21"/>
      <c r="T86" s="21"/>
    </row>
    <row r="87" spans="1:20" ht="12.75">
      <c r="A87" s="10"/>
      <c r="C87" s="17"/>
      <c r="D87" s="17"/>
      <c r="E87" s="17"/>
      <c r="F87" s="17"/>
      <c r="G87" s="17"/>
      <c r="H87" s="17"/>
      <c r="K87" s="10"/>
      <c r="L87" s="21"/>
      <c r="M87" s="21"/>
      <c r="N87" s="21"/>
      <c r="O87" s="21"/>
      <c r="Q87" s="21"/>
      <c r="R87" s="21"/>
      <c r="S87" s="21"/>
      <c r="T87" s="21"/>
    </row>
    <row r="88" spans="3:20" s="10" customFormat="1" ht="6" customHeight="1" thickBot="1">
      <c r="C88" s="17"/>
      <c r="D88" s="17"/>
      <c r="E88" s="17"/>
      <c r="F88" s="17"/>
      <c r="G88" s="17"/>
      <c r="H88" s="17"/>
      <c r="I88" s="14"/>
      <c r="J88" s="14"/>
      <c r="L88" s="32" t="s">
        <v>6</v>
      </c>
      <c r="M88" s="32" t="s">
        <v>6</v>
      </c>
      <c r="N88" s="32" t="s">
        <v>6</v>
      </c>
      <c r="O88" s="32" t="s">
        <v>6</v>
      </c>
      <c r="Q88" s="32"/>
      <c r="R88" s="32"/>
      <c r="S88" s="32"/>
      <c r="T88" s="32"/>
    </row>
    <row r="89" spans="1:20" ht="12.75">
      <c r="A89" s="15">
        <v>118</v>
      </c>
      <c r="C89" s="16">
        <v>107.9</v>
      </c>
      <c r="D89" s="17"/>
      <c r="E89" s="18">
        <f>MIN(15,20*LOG10(MAX(0.4,108.1-C89)/0.4)-13)</f>
        <v>-13</v>
      </c>
      <c r="F89" s="17"/>
      <c r="G89" s="18">
        <f aca="true" t="shared" si="12" ref="G89:G96">-15/1.9*(C89-106-1.9/3)</f>
        <v>-10.000000000000046</v>
      </c>
      <c r="H89" s="17"/>
      <c r="I89" s="55">
        <v>14</v>
      </c>
      <c r="J89" s="56">
        <v>12</v>
      </c>
      <c r="K89" s="10"/>
      <c r="L89" s="19" t="s">
        <v>6</v>
      </c>
      <c r="M89" s="20" t="s">
        <v>6</v>
      </c>
      <c r="N89" s="19" t="s">
        <v>6</v>
      </c>
      <c r="O89" s="20" t="s">
        <v>6</v>
      </c>
      <c r="Q89" s="21"/>
      <c r="R89" s="21"/>
      <c r="S89" s="21"/>
      <c r="T89" s="21"/>
    </row>
    <row r="90" spans="1:20" ht="12.75">
      <c r="A90" s="22">
        <v>118</v>
      </c>
      <c r="C90" s="23">
        <v>107.8</v>
      </c>
      <c r="D90" s="17"/>
      <c r="E90" s="24">
        <f aca="true" t="shared" si="13" ref="E90:E100">MIN(15,20*LOG10(MAX(0.4,108.1-C90)/0.4)-13)</f>
        <v>-13</v>
      </c>
      <c r="F90" s="17"/>
      <c r="G90" s="24">
        <f t="shared" si="12"/>
        <v>-9.210526315789451</v>
      </c>
      <c r="H90" s="17"/>
      <c r="I90" s="59">
        <v>14</v>
      </c>
      <c r="J90" s="60">
        <v>12</v>
      </c>
      <c r="K90" s="10"/>
      <c r="L90" s="25" t="s">
        <v>6</v>
      </c>
      <c r="M90" s="26" t="s">
        <v>6</v>
      </c>
      <c r="N90" s="25" t="s">
        <v>6</v>
      </c>
      <c r="O90" s="26" t="s">
        <v>6</v>
      </c>
      <c r="Q90" s="21"/>
      <c r="R90" s="21"/>
      <c r="S90" s="21"/>
      <c r="T90" s="21"/>
    </row>
    <row r="91" spans="1:20" ht="12.75">
      <c r="A91" s="22">
        <v>118</v>
      </c>
      <c r="C91" s="23">
        <v>107.7</v>
      </c>
      <c r="D91" s="17"/>
      <c r="E91" s="24">
        <f t="shared" si="13"/>
        <v>-13</v>
      </c>
      <c r="F91" s="17"/>
      <c r="G91" s="24">
        <f t="shared" si="12"/>
        <v>-8.42105263157897</v>
      </c>
      <c r="H91" s="17"/>
      <c r="I91" s="59">
        <v>14</v>
      </c>
      <c r="J91" s="60">
        <v>12</v>
      </c>
      <c r="K91" s="10"/>
      <c r="L91" s="25"/>
      <c r="M91" s="26"/>
      <c r="N91" s="25"/>
      <c r="O91" s="26"/>
      <c r="Q91" s="21"/>
      <c r="R91" s="21"/>
      <c r="S91" s="21"/>
      <c r="T91" s="21"/>
    </row>
    <row r="92" spans="1:20" ht="12.75">
      <c r="A92" s="22">
        <v>118</v>
      </c>
      <c r="C92" s="23">
        <v>107.5</v>
      </c>
      <c r="D92" s="17"/>
      <c r="E92" s="24">
        <f t="shared" si="13"/>
        <v>-9.478174818886458</v>
      </c>
      <c r="F92" s="17"/>
      <c r="G92" s="24">
        <f t="shared" si="12"/>
        <v>-6.842105263157896</v>
      </c>
      <c r="H92" s="17"/>
      <c r="I92" s="59">
        <v>14</v>
      </c>
      <c r="J92" s="60">
        <v>12</v>
      </c>
      <c r="K92" s="10"/>
      <c r="L92" s="25"/>
      <c r="M92" s="26"/>
      <c r="N92" s="25"/>
      <c r="O92" s="26"/>
      <c r="Q92" s="21"/>
      <c r="R92" s="21"/>
      <c r="S92" s="21"/>
      <c r="T92" s="21"/>
    </row>
    <row r="93" spans="1:20" ht="12.75">
      <c r="A93" s="22">
        <v>118</v>
      </c>
      <c r="C93" s="23">
        <v>107.3</v>
      </c>
      <c r="D93" s="17"/>
      <c r="E93" s="24">
        <f t="shared" si="13"/>
        <v>-6.979400086720407</v>
      </c>
      <c r="F93" s="17"/>
      <c r="G93" s="24">
        <f t="shared" si="12"/>
        <v>-5.26315789473682</v>
      </c>
      <c r="H93" s="17"/>
      <c r="I93" s="59">
        <v>14</v>
      </c>
      <c r="J93" s="60">
        <v>12</v>
      </c>
      <c r="K93" s="10"/>
      <c r="L93" s="25"/>
      <c r="M93" s="26"/>
      <c r="N93" s="25"/>
      <c r="O93" s="26"/>
      <c r="Q93" s="21"/>
      <c r="R93" s="21"/>
      <c r="S93" s="21"/>
      <c r="T93" s="21"/>
    </row>
    <row r="94" spans="1:20" ht="12.75">
      <c r="A94" s="22">
        <v>118</v>
      </c>
      <c r="C94" s="23">
        <v>106.8</v>
      </c>
      <c r="D94" s="17"/>
      <c r="E94" s="24">
        <f t="shared" si="13"/>
        <v>-2.762332780422531</v>
      </c>
      <c r="F94" s="17"/>
      <c r="G94" s="24">
        <f t="shared" si="12"/>
        <v>-1.3157894736841884</v>
      </c>
      <c r="H94" s="17"/>
      <c r="I94" s="59">
        <v>14</v>
      </c>
      <c r="J94" s="60">
        <v>12</v>
      </c>
      <c r="K94" s="10"/>
      <c r="L94" s="25"/>
      <c r="M94" s="26"/>
      <c r="N94" s="25"/>
      <c r="O94" s="26"/>
      <c r="Q94" s="21"/>
      <c r="R94" s="21"/>
      <c r="S94" s="21"/>
      <c r="T94" s="21"/>
    </row>
    <row r="95" spans="1:20" ht="12.75">
      <c r="A95" s="22">
        <v>118</v>
      </c>
      <c r="C95" s="61">
        <v>106.001</v>
      </c>
      <c r="D95" s="17"/>
      <c r="E95" s="24">
        <f t="shared" si="13"/>
        <v>1.3990489450887171</v>
      </c>
      <c r="F95" s="17"/>
      <c r="G95" s="24">
        <f t="shared" si="12"/>
        <v>4.992105263157857</v>
      </c>
      <c r="H95" s="17"/>
      <c r="I95" s="59">
        <v>14</v>
      </c>
      <c r="J95" s="60">
        <v>13</v>
      </c>
      <c r="K95" s="10"/>
      <c r="L95" s="25"/>
      <c r="M95" s="26"/>
      <c r="N95" s="25"/>
      <c r="O95" s="26"/>
      <c r="Q95" s="21"/>
      <c r="R95" s="21"/>
      <c r="S95" s="21"/>
      <c r="T95" s="21"/>
    </row>
    <row r="96" spans="1:20" ht="12.75">
      <c r="A96" s="22">
        <v>118</v>
      </c>
      <c r="C96" s="23">
        <v>106</v>
      </c>
      <c r="D96" s="17"/>
      <c r="E96" s="24">
        <f t="shared" si="13"/>
        <v>1.4031860681191137</v>
      </c>
      <c r="F96" s="17"/>
      <c r="G96" s="24">
        <f t="shared" si="12"/>
        <v>5</v>
      </c>
      <c r="H96" s="17"/>
      <c r="I96" s="59">
        <v>13</v>
      </c>
      <c r="J96" s="60">
        <v>11</v>
      </c>
      <c r="K96" s="10"/>
      <c r="L96" s="25"/>
      <c r="M96" s="26"/>
      <c r="N96" s="25"/>
      <c r="O96" s="26"/>
      <c r="Q96" s="21"/>
      <c r="R96" s="21"/>
      <c r="S96" s="21"/>
      <c r="T96" s="21"/>
    </row>
    <row r="97" spans="1:20" ht="12.75">
      <c r="A97" s="22">
        <v>118</v>
      </c>
      <c r="C97" s="23">
        <v>105</v>
      </c>
      <c r="D97" s="17"/>
      <c r="E97" s="24">
        <f t="shared" si="13"/>
        <v>4.78603405012619</v>
      </c>
      <c r="F97" s="17"/>
      <c r="G97" s="24">
        <v>7.5</v>
      </c>
      <c r="H97" s="17"/>
      <c r="I97" s="59">
        <v>15</v>
      </c>
      <c r="J97" s="60">
        <v>13</v>
      </c>
      <c r="K97" s="10"/>
      <c r="L97" s="25"/>
      <c r="M97" s="26"/>
      <c r="N97" s="25"/>
      <c r="O97" s="26"/>
      <c r="Q97" s="21"/>
      <c r="R97" s="21"/>
      <c r="S97" s="21"/>
      <c r="T97" s="21"/>
    </row>
    <row r="98" spans="1:20" ht="12.75">
      <c r="A98" s="22">
        <v>118</v>
      </c>
      <c r="C98" s="61">
        <v>104.001</v>
      </c>
      <c r="D98" s="17"/>
      <c r="E98" s="24">
        <f t="shared" si="13"/>
        <v>7.212358539770765</v>
      </c>
      <c r="F98" s="17"/>
      <c r="G98" s="24">
        <v>10</v>
      </c>
      <c r="H98" s="17"/>
      <c r="I98" s="59">
        <v>15</v>
      </c>
      <c r="J98" s="60">
        <v>14</v>
      </c>
      <c r="K98" s="10"/>
      <c r="L98" s="25"/>
      <c r="M98" s="26"/>
      <c r="N98" s="25"/>
      <c r="O98" s="26"/>
      <c r="Q98" s="21"/>
      <c r="R98" s="21"/>
      <c r="S98" s="21"/>
      <c r="T98" s="21"/>
    </row>
    <row r="99" spans="1:20" ht="12.75">
      <c r="A99" s="22">
        <v>118</v>
      </c>
      <c r="C99" s="23">
        <v>104</v>
      </c>
      <c r="D99" s="17"/>
      <c r="E99" s="24">
        <f t="shared" si="13"/>
        <v>7.214477307835452</v>
      </c>
      <c r="F99" s="17"/>
      <c r="G99" s="24">
        <v>10</v>
      </c>
      <c r="H99" s="17"/>
      <c r="I99" s="63">
        <f>SUM(15,5)</f>
        <v>20</v>
      </c>
      <c r="J99" s="60">
        <v>14</v>
      </c>
      <c r="K99" s="10"/>
      <c r="L99" s="25"/>
      <c r="M99" s="26"/>
      <c r="N99" s="25"/>
      <c r="O99" s="26"/>
      <c r="Q99" s="21"/>
      <c r="R99" s="21"/>
      <c r="S99" s="21"/>
      <c r="T99" s="21"/>
    </row>
    <row r="100" spans="1:20" s="45" customFormat="1" ht="25.5" customHeight="1">
      <c r="A100" s="22">
        <v>118</v>
      </c>
      <c r="B100" s="41"/>
      <c r="C100" s="23">
        <v>102</v>
      </c>
      <c r="D100" s="42"/>
      <c r="E100" s="24">
        <f t="shared" si="13"/>
        <v>10.665396873656086</v>
      </c>
      <c r="F100" s="42"/>
      <c r="G100" s="24">
        <v>15</v>
      </c>
      <c r="H100" s="42"/>
      <c r="I100" s="63">
        <f>SUM(15,5)</f>
        <v>20</v>
      </c>
      <c r="J100" s="63">
        <f>SUM(15,5)</f>
        <v>20</v>
      </c>
      <c r="K100" s="41"/>
      <c r="L100" s="43"/>
      <c r="M100" s="44"/>
      <c r="N100" s="43"/>
      <c r="O100" s="44"/>
      <c r="Q100" s="62"/>
      <c r="R100" s="46"/>
      <c r="S100" s="46"/>
      <c r="T100" s="46"/>
    </row>
    <row r="101" spans="1:20" ht="12.75">
      <c r="A101" s="22">
        <v>118</v>
      </c>
      <c r="C101" s="23">
        <v>100</v>
      </c>
      <c r="D101" s="17"/>
      <c r="E101" s="24"/>
      <c r="F101" s="17"/>
      <c r="G101" s="24"/>
      <c r="H101" s="17"/>
      <c r="I101" s="59"/>
      <c r="J101" s="60"/>
      <c r="K101" s="10"/>
      <c r="L101" s="25"/>
      <c r="M101" s="26"/>
      <c r="N101" s="25"/>
      <c r="O101" s="26"/>
      <c r="Q101" s="21"/>
      <c r="R101" s="21"/>
      <c r="S101" s="21"/>
      <c r="T101" s="21"/>
    </row>
    <row r="102" spans="1:20" ht="12.75">
      <c r="A102" s="22">
        <v>118</v>
      </c>
      <c r="C102" s="23">
        <v>98</v>
      </c>
      <c r="D102" s="17"/>
      <c r="E102" s="24"/>
      <c r="F102" s="17"/>
      <c r="G102" s="24"/>
      <c r="H102" s="17"/>
      <c r="I102" s="59"/>
      <c r="J102" s="60"/>
      <c r="K102" s="10"/>
      <c r="L102" s="25"/>
      <c r="M102" s="26"/>
      <c r="N102" s="25"/>
      <c r="O102" s="26"/>
      <c r="Q102" s="21"/>
      <c r="R102" s="21"/>
      <c r="S102" s="21"/>
      <c r="T102" s="21"/>
    </row>
    <row r="103" spans="1:20" ht="12.75">
      <c r="A103" s="22">
        <v>118</v>
      </c>
      <c r="C103" s="23">
        <v>93</v>
      </c>
      <c r="D103" s="17"/>
      <c r="E103" s="24"/>
      <c r="F103" s="17"/>
      <c r="G103" s="24"/>
      <c r="H103" s="17"/>
      <c r="I103" s="59"/>
      <c r="J103" s="60"/>
      <c r="K103" s="10"/>
      <c r="L103" s="25" t="s">
        <v>6</v>
      </c>
      <c r="M103" s="26" t="s">
        <v>6</v>
      </c>
      <c r="N103" s="25" t="s">
        <v>6</v>
      </c>
      <c r="O103" s="26" t="s">
        <v>6</v>
      </c>
      <c r="Q103" s="21"/>
      <c r="R103" s="21"/>
      <c r="S103" s="21"/>
      <c r="T103" s="21"/>
    </row>
    <row r="104" spans="1:20" ht="13.5" thickBot="1">
      <c r="A104" s="9">
        <v>118</v>
      </c>
      <c r="C104" s="27">
        <v>88</v>
      </c>
      <c r="D104" s="17"/>
      <c r="E104" s="28"/>
      <c r="F104" s="17"/>
      <c r="G104" s="28"/>
      <c r="H104" s="17"/>
      <c r="I104" s="52"/>
      <c r="J104" s="11"/>
      <c r="K104" s="10"/>
      <c r="L104" s="29" t="s">
        <v>6</v>
      </c>
      <c r="M104" s="30" t="s">
        <v>6</v>
      </c>
      <c r="N104" s="29" t="s">
        <v>6</v>
      </c>
      <c r="O104" s="30" t="s">
        <v>6</v>
      </c>
      <c r="Q104" s="21"/>
      <c r="R104" s="21"/>
      <c r="S104" s="21"/>
      <c r="T104" s="21"/>
    </row>
    <row r="105" spans="14:15" ht="12.75">
      <c r="N105" s="14" t="s">
        <v>6</v>
      </c>
      <c r="O105" s="14" t="s">
        <v>6</v>
      </c>
    </row>
    <row r="106" spans="1:17" ht="12.75">
      <c r="A106" s="33" t="s">
        <v>7</v>
      </c>
      <c r="B106" s="14"/>
      <c r="C106"/>
      <c r="D106" s="33" t="s">
        <v>13</v>
      </c>
      <c r="E106" s="33"/>
      <c r="F106" s="33"/>
      <c r="G106" s="33"/>
      <c r="H106" s="33"/>
      <c r="K106" s="33"/>
      <c r="L106" s="33"/>
      <c r="Q106" s="40"/>
    </row>
    <row r="109" spans="5:9" ht="12.75">
      <c r="E109" s="67"/>
      <c r="G109" s="14">
        <v>20</v>
      </c>
      <c r="I109" s="33" t="s">
        <v>24</v>
      </c>
    </row>
    <row r="110" ht="12.75">
      <c r="I110" s="33" t="s">
        <v>23</v>
      </c>
    </row>
  </sheetData>
  <mergeCells count="10">
    <mergeCell ref="S2:T2"/>
    <mergeCell ref="L3:M3"/>
    <mergeCell ref="N3:O3"/>
    <mergeCell ref="Q3:R3"/>
    <mergeCell ref="S3:T3"/>
    <mergeCell ref="Q2:R2"/>
    <mergeCell ref="A2:E2"/>
    <mergeCell ref="I2:J2"/>
    <mergeCell ref="L2:M2"/>
    <mergeCell ref="N2:O2"/>
  </mergeCells>
  <printOptions/>
  <pageMargins left="0.75" right="0.75" top="1" bottom="1" header="0.4921259845" footer="0.4921259845"/>
  <pageSetup horizontalDpi="600" verticalDpi="600" orientation="portrait" paperSize="9" scale="72" r:id="rId1"/>
  <rowBreaks count="1" manualBreakCount="1">
    <brk id="53" max="15" man="1"/>
  </rowBreaks>
  <colBreaks count="1" manualBreakCount="1">
    <brk id="16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05"/>
  <sheetViews>
    <sheetView view="pageBreakPreview" zoomScale="60" workbookViewId="0" topLeftCell="A1">
      <selection activeCell="P1" sqref="P1"/>
    </sheetView>
  </sheetViews>
  <sheetFormatPr defaultColWidth="9.140625" defaultRowHeight="12.75"/>
  <cols>
    <col min="1" max="1" width="8.57421875" style="14" customWidth="1"/>
    <col min="2" max="2" width="1.7109375" style="10" customWidth="1"/>
    <col min="3" max="3" width="9.57421875" style="14" customWidth="1"/>
    <col min="4" max="4" width="2.8515625" style="14" customWidth="1"/>
    <col min="5" max="5" width="11.421875" style="14" customWidth="1"/>
    <col min="6" max="6" width="2.421875" style="14" customWidth="1"/>
    <col min="7" max="7" width="11.421875" style="14" customWidth="1"/>
    <col min="8" max="8" width="2.421875" style="14" customWidth="1"/>
    <col min="9" max="10" width="11.421875" style="14" customWidth="1"/>
    <col min="11" max="11" width="2.421875" style="14" customWidth="1"/>
    <col min="12" max="12" width="9.7109375" style="14" customWidth="1"/>
    <col min="13" max="13" width="10.140625" style="10" customWidth="1"/>
    <col min="14" max="14" width="8.421875" style="14" customWidth="1"/>
    <col min="15" max="15" width="12.7109375" style="14" customWidth="1"/>
    <col min="16" max="16" width="30.140625" style="14" customWidth="1"/>
    <col min="17" max="17" width="49.8515625" style="10" customWidth="1"/>
    <col min="18" max="18" width="10.140625" style="10" customWidth="1"/>
    <col min="19" max="19" width="8.421875" style="10" customWidth="1"/>
    <col min="20" max="20" width="10.7109375" style="10" customWidth="1"/>
    <col min="21" max="16384" width="11.421875" style="14" customWidth="1"/>
  </cols>
  <sheetData>
    <row r="1" ht="43.5" customHeight="1" thickBot="1">
      <c r="P1" s="14" t="s">
        <v>26</v>
      </c>
    </row>
    <row r="2" spans="1:21" s="3" customFormat="1" ht="39.75" customHeight="1" thickBot="1">
      <c r="A2" s="69" t="s">
        <v>11</v>
      </c>
      <c r="B2" s="70"/>
      <c r="C2" s="70"/>
      <c r="D2" s="70"/>
      <c r="E2" s="70"/>
      <c r="F2" s="2"/>
      <c r="G2" s="2"/>
      <c r="H2" s="2"/>
      <c r="I2" s="71" t="s">
        <v>16</v>
      </c>
      <c r="J2" s="72"/>
      <c r="K2"/>
      <c r="L2" s="73" t="s">
        <v>8</v>
      </c>
      <c r="M2" s="74"/>
      <c r="N2" s="75"/>
      <c r="O2" s="76"/>
      <c r="Q2" s="77"/>
      <c r="R2" s="78"/>
      <c r="S2" s="77"/>
      <c r="T2" s="78"/>
      <c r="U2"/>
    </row>
    <row r="3" spans="1:20" s="3" customFormat="1" ht="30" customHeight="1" thickBot="1">
      <c r="A3" s="1"/>
      <c r="B3" s="2"/>
      <c r="C3" s="2"/>
      <c r="D3" s="2"/>
      <c r="E3" s="2"/>
      <c r="F3" s="2"/>
      <c r="G3" s="2"/>
      <c r="H3" s="2"/>
      <c r="I3" s="48" t="s">
        <v>14</v>
      </c>
      <c r="J3" s="49" t="s">
        <v>15</v>
      </c>
      <c r="K3"/>
      <c r="L3" s="73" t="s">
        <v>1</v>
      </c>
      <c r="M3" s="76"/>
      <c r="N3" s="73" t="s">
        <v>2</v>
      </c>
      <c r="O3" s="76"/>
      <c r="P3" s="35"/>
      <c r="Q3" s="77"/>
      <c r="R3" s="78"/>
      <c r="S3" s="77"/>
      <c r="T3" s="78"/>
    </row>
    <row r="4" spans="1:20" s="8" customFormat="1" ht="33.75" customHeight="1">
      <c r="A4" s="4" t="s">
        <v>3</v>
      </c>
      <c r="B4" s="5"/>
      <c r="C4" s="7" t="s">
        <v>12</v>
      </c>
      <c r="D4" s="5"/>
      <c r="E4" s="4" t="s">
        <v>18</v>
      </c>
      <c r="F4" s="5"/>
      <c r="G4" s="4" t="s">
        <v>19</v>
      </c>
      <c r="H4" s="5"/>
      <c r="I4" s="50"/>
      <c r="J4" s="51"/>
      <c r="K4" s="5"/>
      <c r="L4" s="6" t="s">
        <v>9</v>
      </c>
      <c r="M4" s="7" t="s">
        <v>10</v>
      </c>
      <c r="N4" s="34" t="s">
        <v>9</v>
      </c>
      <c r="O4" s="7" t="s">
        <v>10</v>
      </c>
      <c r="Q4" s="5"/>
      <c r="R4" s="5"/>
      <c r="S4" s="5"/>
      <c r="T4" s="5"/>
    </row>
    <row r="5" spans="1:20" ht="13.5" thickBot="1">
      <c r="A5" s="9" t="s">
        <v>4</v>
      </c>
      <c r="C5" s="11" t="s">
        <v>4</v>
      </c>
      <c r="D5" s="10"/>
      <c r="E5" s="9" t="s">
        <v>20</v>
      </c>
      <c r="F5" s="10"/>
      <c r="G5" s="9" t="s">
        <v>20</v>
      </c>
      <c r="H5" s="10"/>
      <c r="I5" s="52"/>
      <c r="J5" s="11"/>
      <c r="K5" s="10"/>
      <c r="L5" s="12" t="s">
        <v>5</v>
      </c>
      <c r="M5" s="13"/>
      <c r="N5" s="12" t="s">
        <v>5</v>
      </c>
      <c r="O5" s="13"/>
      <c r="Q5" s="36"/>
      <c r="R5" s="36"/>
      <c r="S5" s="36"/>
      <c r="T5" s="36"/>
    </row>
    <row r="6" spans="1:20" ht="13.5" thickBot="1">
      <c r="A6" s="10"/>
      <c r="C6" s="10"/>
      <c r="D6" s="10"/>
      <c r="E6" s="10"/>
      <c r="F6" s="10"/>
      <c r="G6" s="10"/>
      <c r="H6" s="10"/>
      <c r="I6" s="10"/>
      <c r="J6" s="10"/>
      <c r="K6" s="10"/>
      <c r="L6" s="36"/>
      <c r="M6" s="36"/>
      <c r="N6" s="36"/>
      <c r="O6" s="36"/>
      <c r="Q6" s="36"/>
      <c r="R6" s="36"/>
      <c r="S6" s="36"/>
      <c r="T6" s="36"/>
    </row>
    <row r="7" spans="1:20" ht="12.75">
      <c r="A7" s="37">
        <v>108</v>
      </c>
      <c r="C7" s="16">
        <v>107.9</v>
      </c>
      <c r="D7" s="17"/>
      <c r="E7" s="18">
        <f>MIN(15,20*LOG10(MAX(0.4,108.1-C7)/0.4)-13)</f>
        <v>-13</v>
      </c>
      <c r="F7" s="17"/>
      <c r="G7" s="18">
        <f aca="true" t="shared" si="0" ref="G7:G12">-15/1.9*(C7-106-1.9/3)</f>
        <v>-10.000000000000046</v>
      </c>
      <c r="H7" s="17"/>
      <c r="I7" s="55">
        <v>-28</v>
      </c>
      <c r="J7" s="56">
        <v>-29</v>
      </c>
      <c r="K7" s="10"/>
      <c r="L7" s="19"/>
      <c r="M7" s="20"/>
      <c r="N7" s="19"/>
      <c r="O7" s="20"/>
      <c r="Q7" s="21"/>
      <c r="R7" s="21"/>
      <c r="S7" s="21"/>
      <c r="T7" s="21"/>
    </row>
    <row r="8" spans="1:20" ht="12.75">
      <c r="A8" s="38">
        <v>108</v>
      </c>
      <c r="C8" s="23">
        <v>107.8</v>
      </c>
      <c r="D8" s="17"/>
      <c r="E8" s="24">
        <f aca="true" t="shared" si="1" ref="E8:E17">MIN(15,20*LOG10(MAX(0.4,108.1-C8)/0.4)-13)</f>
        <v>-13</v>
      </c>
      <c r="F8" s="17"/>
      <c r="G8" s="24">
        <f t="shared" si="0"/>
        <v>-9.210526315789451</v>
      </c>
      <c r="H8" s="17"/>
      <c r="I8" s="53">
        <v>-14</v>
      </c>
      <c r="J8" s="54">
        <v>-14</v>
      </c>
      <c r="K8" s="10"/>
      <c r="L8" s="25"/>
      <c r="M8" s="26"/>
      <c r="N8" s="25"/>
      <c r="O8" s="26"/>
      <c r="Q8" s="21"/>
      <c r="R8" s="21"/>
      <c r="S8" s="21"/>
      <c r="T8" s="21"/>
    </row>
    <row r="9" spans="1:20" ht="12.75">
      <c r="A9" s="38">
        <v>108</v>
      </c>
      <c r="C9" s="23">
        <v>107.7</v>
      </c>
      <c r="D9" s="17"/>
      <c r="E9" s="24">
        <f t="shared" si="1"/>
        <v>-13</v>
      </c>
      <c r="F9" s="17"/>
      <c r="G9" s="24">
        <f t="shared" si="0"/>
        <v>-8.42105263157897</v>
      </c>
      <c r="H9" s="17"/>
      <c r="I9" s="53">
        <v>-5</v>
      </c>
      <c r="J9" s="54">
        <v>-8</v>
      </c>
      <c r="K9" s="10"/>
      <c r="L9" s="25"/>
      <c r="M9" s="26"/>
      <c r="N9" s="25"/>
      <c r="O9" s="26"/>
      <c r="Q9" s="21"/>
      <c r="R9" s="21"/>
      <c r="S9" s="21"/>
      <c r="T9" s="21"/>
    </row>
    <row r="10" spans="1:20" ht="12.75">
      <c r="A10" s="38">
        <v>108</v>
      </c>
      <c r="C10" s="23">
        <v>107.5</v>
      </c>
      <c r="D10" s="17"/>
      <c r="E10" s="24">
        <f t="shared" si="1"/>
        <v>-9.478174818886458</v>
      </c>
      <c r="F10" s="17"/>
      <c r="G10" s="24">
        <f t="shared" si="0"/>
        <v>-6.842105263157896</v>
      </c>
      <c r="H10" s="17"/>
      <c r="I10" s="53">
        <v>-3</v>
      </c>
      <c r="J10" s="54">
        <v>-6</v>
      </c>
      <c r="K10" s="10"/>
      <c r="L10" s="25"/>
      <c r="M10" s="26"/>
      <c r="N10" s="25"/>
      <c r="O10" s="26"/>
      <c r="Q10" s="21"/>
      <c r="R10" s="21"/>
      <c r="S10" s="21"/>
      <c r="T10" s="21"/>
    </row>
    <row r="11" spans="1:20" ht="12.75">
      <c r="A11" s="38">
        <v>108</v>
      </c>
      <c r="C11" s="23">
        <v>107.3</v>
      </c>
      <c r="D11" s="17"/>
      <c r="E11" s="24">
        <f t="shared" si="1"/>
        <v>-6.979400086720407</v>
      </c>
      <c r="F11" s="17"/>
      <c r="G11" s="24">
        <f t="shared" si="0"/>
        <v>-5.26315789473682</v>
      </c>
      <c r="H11" s="17"/>
      <c r="I11" s="53">
        <v>3</v>
      </c>
      <c r="J11" s="54">
        <v>-4</v>
      </c>
      <c r="K11" s="10"/>
      <c r="L11" s="25"/>
      <c r="M11" s="26"/>
      <c r="N11" s="25"/>
      <c r="O11" s="26"/>
      <c r="Q11" s="21"/>
      <c r="R11" s="21"/>
      <c r="S11" s="21"/>
      <c r="T11" s="21"/>
    </row>
    <row r="12" spans="1:20" ht="12.75">
      <c r="A12" s="38">
        <v>108</v>
      </c>
      <c r="C12" s="23">
        <v>106.8</v>
      </c>
      <c r="D12" s="17"/>
      <c r="E12" s="24">
        <f t="shared" si="1"/>
        <v>-2.762332780422531</v>
      </c>
      <c r="F12" s="17"/>
      <c r="G12" s="24">
        <f t="shared" si="0"/>
        <v>-1.3157894736841884</v>
      </c>
      <c r="H12" s="17"/>
      <c r="I12" s="53">
        <v>5</v>
      </c>
      <c r="J12" s="54">
        <v>1</v>
      </c>
      <c r="K12" s="10"/>
      <c r="L12" s="25"/>
      <c r="M12" s="26"/>
      <c r="N12" s="25"/>
      <c r="O12" s="26"/>
      <c r="Q12" s="21"/>
      <c r="R12" s="21"/>
      <c r="S12" s="21"/>
      <c r="T12" s="21"/>
    </row>
    <row r="13" spans="1:20" ht="12.75">
      <c r="A13" s="38">
        <v>108</v>
      </c>
      <c r="C13" s="23">
        <v>106</v>
      </c>
      <c r="D13" s="17"/>
      <c r="E13" s="24">
        <f t="shared" si="1"/>
        <v>1.4031860681191137</v>
      </c>
      <c r="F13" s="17"/>
      <c r="G13" s="24">
        <v>5</v>
      </c>
      <c r="H13" s="17"/>
      <c r="I13" s="53">
        <v>5</v>
      </c>
      <c r="J13" s="54">
        <v>2</v>
      </c>
      <c r="K13" s="10"/>
      <c r="L13" s="25">
        <v>4</v>
      </c>
      <c r="M13" s="26">
        <v>4</v>
      </c>
      <c r="N13" s="25"/>
      <c r="O13" s="26"/>
      <c r="Q13" s="21"/>
      <c r="R13" s="21"/>
      <c r="S13" s="21"/>
      <c r="T13" s="21"/>
    </row>
    <row r="14" spans="1:20" ht="12.75">
      <c r="A14" s="38">
        <v>108</v>
      </c>
      <c r="C14" s="23">
        <v>105</v>
      </c>
      <c r="D14" s="17"/>
      <c r="E14" s="24">
        <f t="shared" si="1"/>
        <v>4.78603405012619</v>
      </c>
      <c r="F14" s="17"/>
      <c r="G14" s="24">
        <v>7.5</v>
      </c>
      <c r="H14" s="17"/>
      <c r="I14" s="53">
        <v>3</v>
      </c>
      <c r="J14" s="54">
        <v>1</v>
      </c>
      <c r="K14" s="10"/>
      <c r="L14" s="25"/>
      <c r="M14" s="26"/>
      <c r="N14" s="25"/>
      <c r="O14" s="26"/>
      <c r="Q14" s="21"/>
      <c r="R14" s="21"/>
      <c r="S14" s="21"/>
      <c r="T14" s="21"/>
    </row>
    <row r="15" spans="1:20" ht="12.75">
      <c r="A15" s="38">
        <v>108</v>
      </c>
      <c r="C15" s="23">
        <v>104</v>
      </c>
      <c r="D15" s="17"/>
      <c r="E15" s="24">
        <f t="shared" si="1"/>
        <v>7.214477307835452</v>
      </c>
      <c r="F15" s="17"/>
      <c r="G15" s="24">
        <v>10</v>
      </c>
      <c r="H15" s="17"/>
      <c r="I15" s="53">
        <v>-5</v>
      </c>
      <c r="J15" s="54">
        <v>-5</v>
      </c>
      <c r="K15" s="10"/>
      <c r="L15" s="25"/>
      <c r="M15" s="26"/>
      <c r="N15" s="25"/>
      <c r="O15" s="26"/>
      <c r="Q15" s="21"/>
      <c r="R15" s="21"/>
      <c r="S15" s="21"/>
      <c r="T15" s="21"/>
    </row>
    <row r="16" spans="1:20" ht="12.75">
      <c r="A16" s="38">
        <v>108</v>
      </c>
      <c r="C16" s="23">
        <v>102</v>
      </c>
      <c r="D16" s="17"/>
      <c r="E16" s="24">
        <f t="shared" si="1"/>
        <v>10.665396873656086</v>
      </c>
      <c r="F16" s="17"/>
      <c r="G16" s="24">
        <v>15</v>
      </c>
      <c r="H16" s="17"/>
      <c r="I16" s="53">
        <v>12</v>
      </c>
      <c r="J16" s="54">
        <v>11</v>
      </c>
      <c r="K16" s="10"/>
      <c r="L16" s="25"/>
      <c r="M16" s="26"/>
      <c r="N16" s="25"/>
      <c r="O16" s="26"/>
      <c r="Q16" s="21"/>
      <c r="R16" s="21"/>
      <c r="S16" s="21"/>
      <c r="T16" s="21"/>
    </row>
    <row r="17" spans="1:20" ht="25.5" customHeight="1">
      <c r="A17" s="38">
        <v>108</v>
      </c>
      <c r="C17" s="23">
        <v>100</v>
      </c>
      <c r="D17" s="17"/>
      <c r="E17" s="24">
        <f t="shared" si="1"/>
        <v>13.12850055101374</v>
      </c>
      <c r="F17" s="17"/>
      <c r="G17" s="24">
        <v>15</v>
      </c>
      <c r="H17" s="17"/>
      <c r="I17" s="53">
        <f>SUM(15,5)</f>
        <v>20</v>
      </c>
      <c r="J17" s="53">
        <f>SUM(15,5)</f>
        <v>20</v>
      </c>
      <c r="K17" s="10"/>
      <c r="L17" s="25"/>
      <c r="M17" s="26"/>
      <c r="N17" s="25"/>
      <c r="O17" s="26"/>
      <c r="Q17" s="62"/>
      <c r="R17" s="21"/>
      <c r="S17" s="21"/>
      <c r="T17" s="21"/>
    </row>
    <row r="18" spans="1:20" ht="12.75">
      <c r="A18" s="38">
        <v>108</v>
      </c>
      <c r="C18" s="23">
        <v>98</v>
      </c>
      <c r="D18" s="17"/>
      <c r="E18" s="24"/>
      <c r="F18" s="17"/>
      <c r="G18" s="24"/>
      <c r="H18" s="17"/>
      <c r="I18" s="57"/>
      <c r="J18" s="58"/>
      <c r="K18" s="10"/>
      <c r="L18" s="25"/>
      <c r="M18" s="26"/>
      <c r="N18" s="25"/>
      <c r="O18" s="26"/>
      <c r="Q18" s="21"/>
      <c r="R18" s="21"/>
      <c r="S18" s="21"/>
      <c r="T18" s="21"/>
    </row>
    <row r="19" spans="1:20" ht="12.75">
      <c r="A19" s="38">
        <v>108</v>
      </c>
      <c r="C19" s="23">
        <v>93</v>
      </c>
      <c r="D19" s="17"/>
      <c r="E19" s="24"/>
      <c r="F19" s="17"/>
      <c r="G19" s="24"/>
      <c r="H19" s="17"/>
      <c r="I19" s="57"/>
      <c r="J19" s="58"/>
      <c r="K19" s="10"/>
      <c r="L19" s="25"/>
      <c r="M19" s="26"/>
      <c r="N19" s="25"/>
      <c r="O19" s="26"/>
      <c r="Q19" s="21"/>
      <c r="R19" s="21"/>
      <c r="S19" s="21"/>
      <c r="T19" s="21"/>
    </row>
    <row r="20" spans="1:20" ht="13.5" thickBot="1">
      <c r="A20" s="39">
        <v>108</v>
      </c>
      <c r="C20" s="27">
        <v>88</v>
      </c>
      <c r="D20" s="17"/>
      <c r="E20" s="28"/>
      <c r="F20" s="17"/>
      <c r="G20" s="28"/>
      <c r="H20" s="17"/>
      <c r="I20" s="52"/>
      <c r="J20" s="11"/>
      <c r="K20" s="10"/>
      <c r="L20" s="29"/>
      <c r="M20" s="30"/>
      <c r="N20" s="29"/>
      <c r="O20" s="30"/>
      <c r="Q20" s="21"/>
      <c r="R20" s="21"/>
      <c r="S20" s="21"/>
      <c r="T20" s="21"/>
    </row>
    <row r="21" spans="1:20" ht="12.75">
      <c r="A21" s="10"/>
      <c r="C21" s="10"/>
      <c r="D21" s="10"/>
      <c r="E21" s="10"/>
      <c r="F21" s="10"/>
      <c r="G21" s="10"/>
      <c r="H21" s="10"/>
      <c r="I21" s="33"/>
      <c r="J21" s="33"/>
      <c r="K21" s="10"/>
      <c r="L21" s="36"/>
      <c r="M21" s="36"/>
      <c r="N21" s="36"/>
      <c r="O21" s="36"/>
      <c r="Q21" s="36"/>
      <c r="R21" s="36"/>
      <c r="S21" s="36"/>
      <c r="T21" s="36"/>
    </row>
    <row r="22" spans="9:10" s="10" customFormat="1" ht="6" customHeight="1" thickBot="1">
      <c r="I22" s="14"/>
      <c r="J22" s="14"/>
    </row>
    <row r="23" spans="1:20" ht="12.75">
      <c r="A23" s="37">
        <v>109.1</v>
      </c>
      <c r="C23" s="16">
        <v>107.9</v>
      </c>
      <c r="D23" s="17"/>
      <c r="E23" s="18">
        <f>MIN(15,20*LOG10(MAX(0.4,108.1-C23)/0.4)-13)</f>
        <v>-13</v>
      </c>
      <c r="F23" s="17"/>
      <c r="G23" s="18">
        <f aca="true" t="shared" si="2" ref="G23:G28">-15/1.9*(C23-106-1.9/3)</f>
        <v>-10.000000000000046</v>
      </c>
      <c r="H23" s="17"/>
      <c r="I23" s="55"/>
      <c r="J23" s="56"/>
      <c r="K23" s="10"/>
      <c r="L23" s="19"/>
      <c r="M23" s="20"/>
      <c r="N23" s="19"/>
      <c r="O23" s="20"/>
      <c r="Q23" s="21"/>
      <c r="R23" s="21"/>
      <c r="S23" s="21"/>
      <c r="T23" s="21"/>
    </row>
    <row r="24" spans="1:20" ht="12.75">
      <c r="A24" s="38">
        <v>109.1</v>
      </c>
      <c r="C24" s="23">
        <v>107.8</v>
      </c>
      <c r="D24" s="17"/>
      <c r="E24" s="24">
        <f aca="true" t="shared" si="3" ref="E24:E33">MIN(15,20*LOG10(MAX(0.4,108.1-C24)/0.4)-13)</f>
        <v>-13</v>
      </c>
      <c r="F24" s="17"/>
      <c r="G24" s="24">
        <f t="shared" si="2"/>
        <v>-9.210526315789451</v>
      </c>
      <c r="H24" s="17"/>
      <c r="I24" s="59"/>
      <c r="J24" s="60"/>
      <c r="K24" s="10"/>
      <c r="L24" s="25"/>
      <c r="M24" s="26"/>
      <c r="N24" s="25"/>
      <c r="O24" s="26"/>
      <c r="Q24" s="21"/>
      <c r="R24" s="21"/>
      <c r="S24" s="21"/>
      <c r="T24" s="21"/>
    </row>
    <row r="25" spans="1:20" ht="12.75">
      <c r="A25" s="38">
        <v>109.1</v>
      </c>
      <c r="C25" s="23">
        <v>107.7</v>
      </c>
      <c r="D25" s="17"/>
      <c r="E25" s="24">
        <f t="shared" si="3"/>
        <v>-13</v>
      </c>
      <c r="F25" s="17"/>
      <c r="G25" s="24">
        <f t="shared" si="2"/>
        <v>-8.42105263157897</v>
      </c>
      <c r="H25" s="17"/>
      <c r="I25" s="59"/>
      <c r="J25" s="60"/>
      <c r="K25" s="10"/>
      <c r="L25" s="25"/>
      <c r="M25" s="26"/>
      <c r="N25" s="25"/>
      <c r="O25" s="26"/>
      <c r="Q25" s="21"/>
      <c r="R25" s="21"/>
      <c r="S25" s="21"/>
      <c r="T25" s="21"/>
    </row>
    <row r="26" spans="1:20" ht="12.75">
      <c r="A26" s="38">
        <v>109.1</v>
      </c>
      <c r="C26" s="23">
        <v>107.5</v>
      </c>
      <c r="D26" s="17"/>
      <c r="E26" s="24">
        <f t="shared" si="3"/>
        <v>-9.478174818886458</v>
      </c>
      <c r="F26" s="17"/>
      <c r="G26" s="24">
        <f t="shared" si="2"/>
        <v>-6.842105263157896</v>
      </c>
      <c r="H26" s="17"/>
      <c r="I26" s="59"/>
      <c r="J26" s="60"/>
      <c r="K26" s="10"/>
      <c r="L26" s="25"/>
      <c r="M26" s="26"/>
      <c r="N26" s="25"/>
      <c r="O26" s="26"/>
      <c r="Q26" s="21"/>
      <c r="R26" s="21"/>
      <c r="S26" s="21"/>
      <c r="T26" s="21"/>
    </row>
    <row r="27" spans="1:20" ht="12.75">
      <c r="A27" s="38">
        <v>109.1</v>
      </c>
      <c r="C27" s="23">
        <v>107.3</v>
      </c>
      <c r="D27" s="17"/>
      <c r="E27" s="24">
        <f t="shared" si="3"/>
        <v>-6.979400086720407</v>
      </c>
      <c r="F27" s="17"/>
      <c r="G27" s="24">
        <f t="shared" si="2"/>
        <v>-5.26315789473682</v>
      </c>
      <c r="H27" s="17"/>
      <c r="I27" s="59"/>
      <c r="J27" s="60"/>
      <c r="K27" s="10"/>
      <c r="L27" s="25"/>
      <c r="M27" s="26"/>
      <c r="N27" s="25"/>
      <c r="O27" s="26"/>
      <c r="Q27" s="21"/>
      <c r="R27" s="21"/>
      <c r="S27" s="21"/>
      <c r="T27" s="21"/>
    </row>
    <row r="28" spans="1:20" ht="12.75">
      <c r="A28" s="38">
        <v>109.1</v>
      </c>
      <c r="C28" s="23">
        <v>106.8</v>
      </c>
      <c r="D28" s="17"/>
      <c r="E28" s="24">
        <f t="shared" si="3"/>
        <v>-2.762332780422531</v>
      </c>
      <c r="F28" s="17"/>
      <c r="G28" s="24">
        <f t="shared" si="2"/>
        <v>-1.3157894736841884</v>
      </c>
      <c r="H28" s="17"/>
      <c r="I28" s="59"/>
      <c r="J28" s="60"/>
      <c r="K28" s="10"/>
      <c r="L28" s="25"/>
      <c r="M28" s="26"/>
      <c r="N28" s="25"/>
      <c r="O28" s="26"/>
      <c r="Q28" s="21"/>
      <c r="R28" s="21"/>
      <c r="S28" s="21"/>
      <c r="T28" s="21"/>
    </row>
    <row r="29" spans="1:20" ht="12.75">
      <c r="A29" s="38">
        <v>109.1</v>
      </c>
      <c r="C29" s="23">
        <v>106</v>
      </c>
      <c r="D29" s="17"/>
      <c r="E29" s="24">
        <f t="shared" si="3"/>
        <v>1.4031860681191137</v>
      </c>
      <c r="F29" s="17"/>
      <c r="G29" s="24">
        <v>5</v>
      </c>
      <c r="H29" s="17"/>
      <c r="I29" s="59"/>
      <c r="J29" s="60"/>
      <c r="K29" s="10"/>
      <c r="L29" s="25"/>
      <c r="M29" s="26"/>
      <c r="N29" s="25"/>
      <c r="O29" s="26"/>
      <c r="Q29" s="21"/>
      <c r="R29" s="21"/>
      <c r="S29" s="21"/>
      <c r="T29" s="21"/>
    </row>
    <row r="30" spans="1:20" ht="12.75">
      <c r="A30" s="38">
        <v>109.1</v>
      </c>
      <c r="C30" s="23">
        <v>105</v>
      </c>
      <c r="D30" s="17"/>
      <c r="E30" s="24">
        <f t="shared" si="3"/>
        <v>4.78603405012619</v>
      </c>
      <c r="F30" s="17"/>
      <c r="G30" s="24">
        <v>7.5</v>
      </c>
      <c r="H30" s="17"/>
      <c r="I30" s="59"/>
      <c r="J30" s="60"/>
      <c r="K30" s="10"/>
      <c r="L30" s="25"/>
      <c r="M30" s="26"/>
      <c r="N30" s="25"/>
      <c r="O30" s="26"/>
      <c r="Q30" s="21"/>
      <c r="R30" s="21"/>
      <c r="S30" s="21"/>
      <c r="T30" s="21"/>
    </row>
    <row r="31" spans="1:20" ht="12.75">
      <c r="A31" s="38">
        <v>109.1</v>
      </c>
      <c r="C31" s="23">
        <v>104</v>
      </c>
      <c r="D31" s="17"/>
      <c r="E31" s="24">
        <f t="shared" si="3"/>
        <v>7.214477307835452</v>
      </c>
      <c r="F31" s="17"/>
      <c r="G31" s="24">
        <v>10</v>
      </c>
      <c r="H31" s="17"/>
      <c r="I31" s="59"/>
      <c r="J31" s="60">
        <v>9</v>
      </c>
      <c r="K31" s="10"/>
      <c r="L31" s="25"/>
      <c r="M31" s="26"/>
      <c r="N31" s="25"/>
      <c r="O31" s="26"/>
      <c r="Q31" s="21"/>
      <c r="R31" s="21"/>
      <c r="S31" s="21"/>
      <c r="T31" s="21"/>
    </row>
    <row r="32" spans="1:20" ht="12.75">
      <c r="A32" s="38">
        <v>109.1</v>
      </c>
      <c r="C32" s="23">
        <v>102</v>
      </c>
      <c r="D32" s="17"/>
      <c r="E32" s="24">
        <f t="shared" si="3"/>
        <v>10.665396873656086</v>
      </c>
      <c r="F32" s="17"/>
      <c r="G32" s="24">
        <v>15</v>
      </c>
      <c r="H32" s="17"/>
      <c r="I32" s="59"/>
      <c r="J32" s="60"/>
      <c r="K32" s="10"/>
      <c r="L32" s="25"/>
      <c r="M32" s="26"/>
      <c r="N32" s="25"/>
      <c r="O32" s="26"/>
      <c r="Q32" s="21"/>
      <c r="R32" s="21"/>
      <c r="S32" s="21"/>
      <c r="T32" s="21"/>
    </row>
    <row r="33" spans="1:20" ht="12.75">
      <c r="A33" s="38">
        <v>109.1</v>
      </c>
      <c r="C33" s="23">
        <v>100</v>
      </c>
      <c r="D33" s="17"/>
      <c r="E33" s="24">
        <f t="shared" si="3"/>
        <v>13.12850055101374</v>
      </c>
      <c r="F33" s="17"/>
      <c r="G33" s="24">
        <v>15</v>
      </c>
      <c r="H33" s="17"/>
      <c r="I33" s="59"/>
      <c r="J33" s="60"/>
      <c r="K33" s="10"/>
      <c r="L33" s="25"/>
      <c r="M33" s="26"/>
      <c r="N33" s="25"/>
      <c r="O33" s="26"/>
      <c r="Q33" s="21"/>
      <c r="R33" s="21"/>
      <c r="S33" s="21"/>
      <c r="T33" s="21"/>
    </row>
    <row r="34" spans="1:20" ht="12.75">
      <c r="A34" s="38">
        <v>109.1</v>
      </c>
      <c r="C34" s="23">
        <v>98</v>
      </c>
      <c r="D34" s="17"/>
      <c r="E34" s="24"/>
      <c r="F34" s="17"/>
      <c r="G34" s="24"/>
      <c r="H34" s="17"/>
      <c r="I34" s="59"/>
      <c r="J34" s="60"/>
      <c r="K34" s="10"/>
      <c r="L34" s="25"/>
      <c r="M34" s="26"/>
      <c r="N34" s="25"/>
      <c r="O34" s="26"/>
      <c r="Q34" s="21"/>
      <c r="R34" s="21"/>
      <c r="S34" s="21"/>
      <c r="T34" s="21"/>
    </row>
    <row r="35" spans="1:20" ht="12.75">
      <c r="A35" s="38">
        <v>109.1</v>
      </c>
      <c r="C35" s="23">
        <v>93</v>
      </c>
      <c r="D35" s="17"/>
      <c r="E35" s="24"/>
      <c r="F35" s="17"/>
      <c r="G35" s="24"/>
      <c r="H35" s="17"/>
      <c r="I35" s="59"/>
      <c r="J35" s="60"/>
      <c r="K35" s="10"/>
      <c r="L35" s="25"/>
      <c r="M35" s="26"/>
      <c r="N35" s="25"/>
      <c r="O35" s="26"/>
      <c r="Q35" s="21"/>
      <c r="R35" s="21"/>
      <c r="S35" s="21"/>
      <c r="T35" s="21"/>
    </row>
    <row r="36" spans="1:20" ht="13.5" thickBot="1">
      <c r="A36" s="39">
        <v>109.1</v>
      </c>
      <c r="C36" s="27">
        <v>88</v>
      </c>
      <c r="D36" s="17"/>
      <c r="E36" s="28"/>
      <c r="F36" s="17"/>
      <c r="G36" s="28"/>
      <c r="H36" s="17"/>
      <c r="I36" s="52"/>
      <c r="J36" s="11"/>
      <c r="K36" s="10"/>
      <c r="L36" s="29"/>
      <c r="M36" s="30"/>
      <c r="N36" s="29"/>
      <c r="O36" s="30"/>
      <c r="Q36" s="21"/>
      <c r="R36" s="21"/>
      <c r="S36" s="21"/>
      <c r="T36" s="21"/>
    </row>
    <row r="37" spans="3:20" s="10" customFormat="1" ht="6" customHeight="1">
      <c r="C37" s="31"/>
      <c r="D37" s="31"/>
      <c r="E37" s="31"/>
      <c r="F37" s="31"/>
      <c r="G37" s="31"/>
      <c r="H37" s="31"/>
      <c r="I37" s="14"/>
      <c r="J37" s="14"/>
      <c r="L37" s="32" t="s">
        <v>6</v>
      </c>
      <c r="M37" s="32" t="s">
        <v>6</v>
      </c>
      <c r="N37" s="32" t="s">
        <v>6</v>
      </c>
      <c r="O37" s="32" t="s">
        <v>6</v>
      </c>
      <c r="Q37" s="32"/>
      <c r="R37" s="32"/>
      <c r="S37" s="32"/>
      <c r="T37" s="32"/>
    </row>
    <row r="38" spans="3:20" s="10" customFormat="1" ht="6" customHeight="1" thickBot="1">
      <c r="C38" s="31"/>
      <c r="D38" s="31"/>
      <c r="E38" s="31"/>
      <c r="F38" s="31"/>
      <c r="G38" s="31"/>
      <c r="H38" s="31"/>
      <c r="I38" s="14"/>
      <c r="J38" s="14"/>
      <c r="L38" s="32" t="s">
        <v>6</v>
      </c>
      <c r="M38" s="32" t="s">
        <v>6</v>
      </c>
      <c r="N38" s="32" t="s">
        <v>6</v>
      </c>
      <c r="O38" s="32" t="s">
        <v>6</v>
      </c>
      <c r="Q38" s="32"/>
      <c r="R38" s="32"/>
      <c r="S38" s="32"/>
      <c r="T38" s="32"/>
    </row>
    <row r="39" spans="1:20" ht="12.75">
      <c r="A39" s="15">
        <v>110.1</v>
      </c>
      <c r="C39" s="16">
        <v>107.9</v>
      </c>
      <c r="D39" s="17"/>
      <c r="E39" s="18"/>
      <c r="F39" s="17"/>
      <c r="G39" s="18"/>
      <c r="H39" s="17"/>
      <c r="I39" s="55"/>
      <c r="J39" s="56"/>
      <c r="K39" s="10"/>
      <c r="L39" s="19"/>
      <c r="M39" s="20"/>
      <c r="N39" s="19"/>
      <c r="O39" s="20"/>
      <c r="Q39" s="21"/>
      <c r="R39" s="21"/>
      <c r="S39" s="21"/>
      <c r="T39" s="21"/>
    </row>
    <row r="40" spans="1:20" ht="12.75">
      <c r="A40" s="22">
        <f>A$39</f>
        <v>110.1</v>
      </c>
      <c r="C40" s="23">
        <v>107.8</v>
      </c>
      <c r="D40" s="17"/>
      <c r="E40" s="24"/>
      <c r="F40" s="17"/>
      <c r="G40" s="24"/>
      <c r="H40" s="17"/>
      <c r="I40" s="59"/>
      <c r="J40" s="60"/>
      <c r="K40" s="10"/>
      <c r="L40" s="25"/>
      <c r="M40" s="26"/>
      <c r="N40" s="25"/>
      <c r="O40" s="26"/>
      <c r="Q40" s="21"/>
      <c r="R40" s="21"/>
      <c r="S40" s="21"/>
      <c r="T40" s="21"/>
    </row>
    <row r="41" spans="1:20" ht="12.75">
      <c r="A41" s="22">
        <f aca="true" t="shared" si="4" ref="A41:A52">A$39</f>
        <v>110.1</v>
      </c>
      <c r="C41" s="23">
        <v>107.7</v>
      </c>
      <c r="D41" s="17"/>
      <c r="E41" s="24"/>
      <c r="F41" s="17"/>
      <c r="G41" s="24"/>
      <c r="H41" s="17"/>
      <c r="I41" s="59"/>
      <c r="J41" s="60"/>
      <c r="K41" s="10"/>
      <c r="L41" s="25"/>
      <c r="M41" s="26"/>
      <c r="N41" s="25"/>
      <c r="O41" s="26"/>
      <c r="Q41" s="21"/>
      <c r="R41" s="21"/>
      <c r="S41" s="21"/>
      <c r="T41" s="21"/>
    </row>
    <row r="42" spans="1:20" ht="12.75">
      <c r="A42" s="22">
        <f t="shared" si="4"/>
        <v>110.1</v>
      </c>
      <c r="C42" s="23">
        <v>107.5</v>
      </c>
      <c r="D42" s="17"/>
      <c r="E42" s="24"/>
      <c r="F42" s="17"/>
      <c r="G42" s="24"/>
      <c r="H42" s="17"/>
      <c r="I42" s="59"/>
      <c r="J42" s="60"/>
      <c r="K42" s="10"/>
      <c r="L42" s="25"/>
      <c r="M42" s="26"/>
      <c r="N42" s="25"/>
      <c r="O42" s="26"/>
      <c r="Q42" s="21"/>
      <c r="R42" s="21"/>
      <c r="S42" s="21"/>
      <c r="T42" s="21"/>
    </row>
    <row r="43" spans="1:20" ht="12.75">
      <c r="A43" s="22">
        <f t="shared" si="4"/>
        <v>110.1</v>
      </c>
      <c r="C43" s="23">
        <v>107.3</v>
      </c>
      <c r="D43" s="17"/>
      <c r="E43" s="24"/>
      <c r="F43" s="17"/>
      <c r="G43" s="24"/>
      <c r="H43" s="17"/>
      <c r="I43" s="59"/>
      <c r="J43" s="60"/>
      <c r="K43" s="10"/>
      <c r="L43" s="25"/>
      <c r="M43" s="26"/>
      <c r="N43" s="25"/>
      <c r="O43" s="26"/>
      <c r="Q43" s="21"/>
      <c r="R43" s="21"/>
      <c r="S43" s="21"/>
      <c r="T43" s="21"/>
    </row>
    <row r="44" spans="1:20" ht="12.75">
      <c r="A44" s="22">
        <f t="shared" si="4"/>
        <v>110.1</v>
      </c>
      <c r="C44" s="23">
        <v>106.8</v>
      </c>
      <c r="D44" s="17"/>
      <c r="E44" s="24"/>
      <c r="F44" s="17"/>
      <c r="G44" s="24"/>
      <c r="H44" s="17"/>
      <c r="I44" s="59"/>
      <c r="J44" s="60"/>
      <c r="K44" s="10"/>
      <c r="L44" s="25"/>
      <c r="M44" s="26"/>
      <c r="N44" s="25"/>
      <c r="O44" s="26"/>
      <c r="Q44" s="21"/>
      <c r="R44" s="21"/>
      <c r="S44" s="21"/>
      <c r="T44" s="21"/>
    </row>
    <row r="45" spans="1:20" ht="12.75">
      <c r="A45" s="22">
        <f t="shared" si="4"/>
        <v>110.1</v>
      </c>
      <c r="C45" s="23">
        <v>106</v>
      </c>
      <c r="D45" s="17"/>
      <c r="E45" s="24"/>
      <c r="F45" s="17"/>
      <c r="G45" s="24"/>
      <c r="H45" s="17"/>
      <c r="I45" s="59"/>
      <c r="J45" s="60"/>
      <c r="K45" s="10"/>
      <c r="L45" s="25"/>
      <c r="M45" s="26"/>
      <c r="N45" s="25"/>
      <c r="O45" s="26"/>
      <c r="Q45" s="21"/>
      <c r="R45" s="21"/>
      <c r="S45" s="21"/>
      <c r="T45" s="21"/>
    </row>
    <row r="46" spans="1:20" ht="12.75">
      <c r="A46" s="22">
        <f t="shared" si="4"/>
        <v>110.1</v>
      </c>
      <c r="C46" s="23">
        <v>105</v>
      </c>
      <c r="D46" s="17"/>
      <c r="E46" s="24"/>
      <c r="F46" s="17"/>
      <c r="G46" s="24"/>
      <c r="H46" s="17"/>
      <c r="I46" s="59"/>
      <c r="J46" s="60"/>
      <c r="K46" s="10"/>
      <c r="L46" s="25"/>
      <c r="M46" s="26"/>
      <c r="N46" s="25"/>
      <c r="O46" s="26"/>
      <c r="Q46" s="21"/>
      <c r="R46" s="21"/>
      <c r="S46" s="21"/>
      <c r="T46" s="21"/>
    </row>
    <row r="47" spans="1:20" ht="12.75">
      <c r="A47" s="22">
        <f t="shared" si="4"/>
        <v>110.1</v>
      </c>
      <c r="C47" s="23">
        <v>104</v>
      </c>
      <c r="D47" s="17"/>
      <c r="E47" s="24"/>
      <c r="F47" s="17"/>
      <c r="G47" s="24"/>
      <c r="H47" s="17"/>
      <c r="I47" s="59"/>
      <c r="J47" s="60"/>
      <c r="K47" s="10"/>
      <c r="L47" s="25"/>
      <c r="M47" s="26"/>
      <c r="N47" s="25"/>
      <c r="O47" s="26"/>
      <c r="Q47" s="21"/>
      <c r="R47" s="21"/>
      <c r="S47" s="21"/>
      <c r="T47" s="21"/>
    </row>
    <row r="48" spans="1:20" ht="12.75">
      <c r="A48" s="22">
        <v>110.1</v>
      </c>
      <c r="C48" s="23">
        <v>102</v>
      </c>
      <c r="D48" s="17"/>
      <c r="E48" s="24"/>
      <c r="F48" s="17"/>
      <c r="G48" s="24"/>
      <c r="H48" s="17"/>
      <c r="I48" s="59"/>
      <c r="J48" s="60"/>
      <c r="K48" s="10"/>
      <c r="L48" s="25"/>
      <c r="M48" s="26"/>
      <c r="N48" s="25"/>
      <c r="O48" s="26"/>
      <c r="Q48" s="21"/>
      <c r="R48" s="21"/>
      <c r="S48" s="21"/>
      <c r="T48" s="21"/>
    </row>
    <row r="49" spans="1:20" ht="12.75">
      <c r="A49" s="22">
        <v>110.1</v>
      </c>
      <c r="C49" s="23">
        <v>100</v>
      </c>
      <c r="D49" s="17"/>
      <c r="E49" s="24"/>
      <c r="F49" s="17"/>
      <c r="G49" s="24"/>
      <c r="H49" s="17"/>
      <c r="I49" s="59"/>
      <c r="J49" s="60"/>
      <c r="K49" s="10"/>
      <c r="L49" s="25"/>
      <c r="M49" s="26"/>
      <c r="N49" s="25"/>
      <c r="O49" s="26"/>
      <c r="Q49" s="21"/>
      <c r="R49" s="21"/>
      <c r="S49" s="21"/>
      <c r="T49" s="21"/>
    </row>
    <row r="50" spans="1:20" ht="12.75">
      <c r="A50" s="22">
        <v>110.1</v>
      </c>
      <c r="C50" s="23">
        <v>98</v>
      </c>
      <c r="D50" s="17"/>
      <c r="E50" s="24"/>
      <c r="F50" s="17"/>
      <c r="G50" s="24"/>
      <c r="H50" s="17"/>
      <c r="I50" s="59"/>
      <c r="J50" s="60"/>
      <c r="K50" s="10"/>
      <c r="L50" s="25"/>
      <c r="M50" s="26"/>
      <c r="N50" s="25"/>
      <c r="O50" s="26"/>
      <c r="Q50" s="21"/>
      <c r="R50" s="21"/>
      <c r="S50" s="21"/>
      <c r="T50" s="21"/>
    </row>
    <row r="51" spans="1:20" ht="12.75">
      <c r="A51" s="22">
        <f t="shared" si="4"/>
        <v>110.1</v>
      </c>
      <c r="C51" s="23">
        <v>93</v>
      </c>
      <c r="D51" s="17"/>
      <c r="E51" s="24"/>
      <c r="F51" s="17"/>
      <c r="G51" s="24"/>
      <c r="H51" s="17"/>
      <c r="I51" s="59"/>
      <c r="J51" s="60"/>
      <c r="K51" s="10"/>
      <c r="L51" s="25"/>
      <c r="M51" s="26"/>
      <c r="N51" s="25"/>
      <c r="O51" s="26"/>
      <c r="Q51" s="21"/>
      <c r="R51" s="21"/>
      <c r="S51" s="21"/>
      <c r="T51" s="21"/>
    </row>
    <row r="52" spans="1:20" ht="13.5" thickBot="1">
      <c r="A52" s="9">
        <f t="shared" si="4"/>
        <v>110.1</v>
      </c>
      <c r="C52" s="27">
        <v>88</v>
      </c>
      <c r="D52" s="17"/>
      <c r="E52" s="28"/>
      <c r="F52" s="17"/>
      <c r="G52" s="28"/>
      <c r="H52" s="17"/>
      <c r="I52" s="52"/>
      <c r="J52" s="11"/>
      <c r="K52" s="10"/>
      <c r="L52" s="29"/>
      <c r="M52" s="30"/>
      <c r="N52" s="29"/>
      <c r="O52" s="30"/>
      <c r="Q52" s="21"/>
      <c r="R52" s="21"/>
      <c r="S52" s="21"/>
      <c r="T52" s="21"/>
    </row>
    <row r="53" spans="3:20" s="10" customFormat="1" ht="6" customHeight="1">
      <c r="C53" s="17"/>
      <c r="D53" s="17"/>
      <c r="E53" s="17"/>
      <c r="F53" s="17"/>
      <c r="G53" s="17"/>
      <c r="H53" s="17"/>
      <c r="I53" s="14"/>
      <c r="J53" s="14"/>
      <c r="L53" s="32" t="s">
        <v>6</v>
      </c>
      <c r="M53" s="32" t="s">
        <v>6</v>
      </c>
      <c r="N53" s="32" t="s">
        <v>6</v>
      </c>
      <c r="O53" s="32" t="s">
        <v>6</v>
      </c>
      <c r="Q53" s="32"/>
      <c r="R53" s="32"/>
      <c r="S53" s="32"/>
      <c r="T53" s="32"/>
    </row>
    <row r="54" spans="3:20" s="10" customFormat="1" ht="6" customHeight="1" thickBot="1">
      <c r="C54" s="17"/>
      <c r="D54" s="17"/>
      <c r="E54" s="17"/>
      <c r="F54" s="17"/>
      <c r="G54" s="17"/>
      <c r="H54" s="17"/>
      <c r="I54" s="14"/>
      <c r="J54" s="14"/>
      <c r="L54" s="32" t="s">
        <v>6</v>
      </c>
      <c r="M54" s="32" t="s">
        <v>6</v>
      </c>
      <c r="N54" s="32" t="s">
        <v>6</v>
      </c>
      <c r="O54" s="32" t="s">
        <v>6</v>
      </c>
      <c r="Q54" s="32"/>
      <c r="R54" s="32"/>
      <c r="S54" s="32"/>
      <c r="T54" s="32"/>
    </row>
    <row r="55" spans="1:20" ht="12.75">
      <c r="A55" s="15">
        <v>112</v>
      </c>
      <c r="C55" s="16">
        <v>107.9</v>
      </c>
      <c r="D55" s="17"/>
      <c r="E55" s="18"/>
      <c r="F55" s="17"/>
      <c r="G55" s="18"/>
      <c r="H55" s="17"/>
      <c r="I55" s="55"/>
      <c r="J55" s="56"/>
      <c r="K55" s="10"/>
      <c r="L55" s="19" t="s">
        <v>6</v>
      </c>
      <c r="M55" s="20" t="s">
        <v>6</v>
      </c>
      <c r="N55" s="19" t="s">
        <v>6</v>
      </c>
      <c r="O55" s="20" t="s">
        <v>6</v>
      </c>
      <c r="Q55" s="21"/>
      <c r="R55" s="21"/>
      <c r="S55" s="21"/>
      <c r="T55" s="21"/>
    </row>
    <row r="56" spans="1:20" ht="12.75">
      <c r="A56" s="22">
        <f aca="true" t="shared" si="5" ref="A56:A68">A55</f>
        <v>112</v>
      </c>
      <c r="C56" s="23">
        <v>107.8</v>
      </c>
      <c r="D56" s="17"/>
      <c r="E56" s="24"/>
      <c r="F56" s="17"/>
      <c r="G56" s="24"/>
      <c r="H56" s="17"/>
      <c r="I56" s="59"/>
      <c r="J56" s="60"/>
      <c r="K56" s="10"/>
      <c r="L56" s="25" t="s">
        <v>6</v>
      </c>
      <c r="M56" s="26" t="s">
        <v>6</v>
      </c>
      <c r="N56" s="25" t="s">
        <v>6</v>
      </c>
      <c r="O56" s="26" t="s">
        <v>6</v>
      </c>
      <c r="Q56" s="21"/>
      <c r="R56" s="21"/>
      <c r="S56" s="21"/>
      <c r="T56" s="21"/>
    </row>
    <row r="57" spans="1:20" ht="12.75">
      <c r="A57" s="22">
        <f t="shared" si="5"/>
        <v>112</v>
      </c>
      <c r="C57" s="23">
        <v>107.7</v>
      </c>
      <c r="D57" s="17"/>
      <c r="E57" s="24"/>
      <c r="F57" s="17"/>
      <c r="G57" s="24"/>
      <c r="H57" s="17"/>
      <c r="I57" s="59"/>
      <c r="J57" s="60"/>
      <c r="K57" s="10"/>
      <c r="L57" s="25"/>
      <c r="M57" s="26"/>
      <c r="N57" s="25"/>
      <c r="O57" s="26"/>
      <c r="Q57" s="21"/>
      <c r="R57" s="21"/>
      <c r="S57" s="21"/>
      <c r="T57" s="21"/>
    </row>
    <row r="58" spans="1:20" ht="12.75">
      <c r="A58" s="22">
        <f t="shared" si="5"/>
        <v>112</v>
      </c>
      <c r="C58" s="23">
        <v>107.5</v>
      </c>
      <c r="D58" s="17"/>
      <c r="E58" s="24"/>
      <c r="F58" s="17"/>
      <c r="G58" s="24"/>
      <c r="H58" s="17"/>
      <c r="I58" s="59"/>
      <c r="J58" s="60"/>
      <c r="K58" s="10"/>
      <c r="L58" s="25"/>
      <c r="M58" s="26"/>
      <c r="N58" s="25"/>
      <c r="O58" s="26"/>
      <c r="Q58" s="21"/>
      <c r="R58" s="21"/>
      <c r="S58" s="21"/>
      <c r="T58" s="21"/>
    </row>
    <row r="59" spans="1:20" ht="12.75">
      <c r="A59" s="22">
        <f t="shared" si="5"/>
        <v>112</v>
      </c>
      <c r="C59" s="23">
        <v>107.3</v>
      </c>
      <c r="D59" s="17"/>
      <c r="E59" s="24"/>
      <c r="F59" s="17"/>
      <c r="G59" s="24"/>
      <c r="H59" s="17"/>
      <c r="I59" s="59"/>
      <c r="J59" s="60"/>
      <c r="K59" s="10"/>
      <c r="L59" s="25"/>
      <c r="M59" s="26"/>
      <c r="N59" s="25"/>
      <c r="O59" s="26"/>
      <c r="Q59" s="21"/>
      <c r="R59" s="21"/>
      <c r="S59" s="21"/>
      <c r="T59" s="21"/>
    </row>
    <row r="60" spans="1:20" ht="12.75">
      <c r="A60" s="22">
        <f t="shared" si="5"/>
        <v>112</v>
      </c>
      <c r="C60" s="23">
        <v>106.8</v>
      </c>
      <c r="D60" s="17"/>
      <c r="E60" s="24"/>
      <c r="F60" s="17"/>
      <c r="G60" s="24"/>
      <c r="H60" s="17"/>
      <c r="I60" s="59"/>
      <c r="J60" s="60"/>
      <c r="K60" s="10"/>
      <c r="L60" s="25"/>
      <c r="M60" s="26"/>
      <c r="N60" s="25"/>
      <c r="O60" s="26"/>
      <c r="Q60" s="21"/>
      <c r="R60" s="21"/>
      <c r="S60" s="21"/>
      <c r="T60" s="21"/>
    </row>
    <row r="61" spans="1:20" ht="12.75">
      <c r="A61" s="22">
        <f t="shared" si="5"/>
        <v>112</v>
      </c>
      <c r="C61" s="23">
        <v>106</v>
      </c>
      <c r="D61" s="17"/>
      <c r="E61" s="24"/>
      <c r="F61" s="17"/>
      <c r="G61" s="24"/>
      <c r="H61" s="17"/>
      <c r="I61" s="59"/>
      <c r="J61" s="60"/>
      <c r="K61" s="10"/>
      <c r="L61" s="25"/>
      <c r="M61" s="26"/>
      <c r="N61" s="25"/>
      <c r="O61" s="26"/>
      <c r="Q61" s="21"/>
      <c r="R61" s="21"/>
      <c r="S61" s="21"/>
      <c r="T61" s="21"/>
    </row>
    <row r="62" spans="1:20" ht="12.75">
      <c r="A62" s="22">
        <f t="shared" si="5"/>
        <v>112</v>
      </c>
      <c r="C62" s="23">
        <v>105</v>
      </c>
      <c r="D62" s="17"/>
      <c r="E62" s="24"/>
      <c r="F62" s="17"/>
      <c r="G62" s="24"/>
      <c r="H62" s="17"/>
      <c r="I62" s="59"/>
      <c r="J62" s="60"/>
      <c r="K62" s="10"/>
      <c r="L62" s="25"/>
      <c r="M62" s="26"/>
      <c r="N62" s="25"/>
      <c r="O62" s="26"/>
      <c r="Q62" s="21"/>
      <c r="R62" s="21"/>
      <c r="S62" s="21"/>
      <c r="T62" s="21"/>
    </row>
    <row r="63" spans="1:20" ht="12.75">
      <c r="A63" s="22">
        <v>112</v>
      </c>
      <c r="C63" s="23">
        <v>104</v>
      </c>
      <c r="D63" s="17"/>
      <c r="E63" s="24"/>
      <c r="F63" s="17"/>
      <c r="G63" s="24"/>
      <c r="H63" s="17"/>
      <c r="I63" s="59"/>
      <c r="J63" s="60"/>
      <c r="K63" s="10"/>
      <c r="L63" s="25"/>
      <c r="M63" s="26"/>
      <c r="N63" s="25"/>
      <c r="O63" s="26"/>
      <c r="Q63" s="21"/>
      <c r="R63" s="21"/>
      <c r="S63" s="21"/>
      <c r="T63" s="21"/>
    </row>
    <row r="64" spans="1:20" ht="12.75">
      <c r="A64" s="22">
        <v>112</v>
      </c>
      <c r="C64" s="23">
        <v>102</v>
      </c>
      <c r="D64" s="17"/>
      <c r="E64" s="24"/>
      <c r="F64" s="17"/>
      <c r="G64" s="24"/>
      <c r="H64" s="17"/>
      <c r="I64" s="59"/>
      <c r="J64" s="60"/>
      <c r="K64" s="10"/>
      <c r="L64" s="25"/>
      <c r="M64" s="26"/>
      <c r="N64" s="25"/>
      <c r="O64" s="26"/>
      <c r="Q64" s="21"/>
      <c r="R64" s="21"/>
      <c r="S64" s="21"/>
      <c r="T64" s="21"/>
    </row>
    <row r="65" spans="1:20" ht="12.75">
      <c r="A65" s="22">
        <v>112</v>
      </c>
      <c r="C65" s="23">
        <v>100</v>
      </c>
      <c r="D65" s="17"/>
      <c r="E65" s="24"/>
      <c r="F65" s="17"/>
      <c r="G65" s="24"/>
      <c r="H65" s="17"/>
      <c r="I65" s="59"/>
      <c r="J65" s="60"/>
      <c r="K65" s="10"/>
      <c r="L65" s="25"/>
      <c r="M65" s="26"/>
      <c r="N65" s="25"/>
      <c r="O65" s="26"/>
      <c r="Q65" s="21"/>
      <c r="R65" s="21"/>
      <c r="S65" s="21"/>
      <c r="T65" s="21"/>
    </row>
    <row r="66" spans="1:20" ht="12.75">
      <c r="A66" s="22">
        <f>A62</f>
        <v>112</v>
      </c>
      <c r="C66" s="23">
        <v>98</v>
      </c>
      <c r="D66" s="17"/>
      <c r="E66" s="24"/>
      <c r="F66" s="17"/>
      <c r="G66" s="24"/>
      <c r="H66" s="17"/>
      <c r="I66" s="59"/>
      <c r="J66" s="60"/>
      <c r="K66" s="10"/>
      <c r="L66" s="25"/>
      <c r="M66" s="26"/>
      <c r="N66" s="25"/>
      <c r="O66" s="26"/>
      <c r="Q66" s="21"/>
      <c r="R66" s="21"/>
      <c r="S66" s="21"/>
      <c r="T66" s="21"/>
    </row>
    <row r="67" spans="1:20" ht="12.75">
      <c r="A67" s="22">
        <f t="shared" si="5"/>
        <v>112</v>
      </c>
      <c r="C67" s="23">
        <v>93</v>
      </c>
      <c r="D67" s="17"/>
      <c r="E67" s="24"/>
      <c r="F67" s="17"/>
      <c r="G67" s="24"/>
      <c r="H67" s="17"/>
      <c r="I67" s="59"/>
      <c r="J67" s="60"/>
      <c r="K67" s="10"/>
      <c r="L67" s="25" t="s">
        <v>6</v>
      </c>
      <c r="M67" s="26" t="s">
        <v>6</v>
      </c>
      <c r="N67" s="25" t="s">
        <v>6</v>
      </c>
      <c r="O67" s="26" t="s">
        <v>6</v>
      </c>
      <c r="Q67" s="21"/>
      <c r="R67" s="21"/>
      <c r="S67" s="21"/>
      <c r="T67" s="21"/>
    </row>
    <row r="68" spans="1:20" ht="13.5" thickBot="1">
      <c r="A68" s="9">
        <f t="shared" si="5"/>
        <v>112</v>
      </c>
      <c r="C68" s="27">
        <v>88</v>
      </c>
      <c r="D68" s="17"/>
      <c r="E68" s="24"/>
      <c r="F68" s="17"/>
      <c r="G68" s="24"/>
      <c r="H68" s="17"/>
      <c r="I68" s="52"/>
      <c r="J68" s="11"/>
      <c r="K68" s="10"/>
      <c r="L68" s="29" t="s">
        <v>6</v>
      </c>
      <c r="M68" s="30" t="s">
        <v>6</v>
      </c>
      <c r="N68" s="29" t="s">
        <v>6</v>
      </c>
      <c r="O68" s="30" t="s">
        <v>6</v>
      </c>
      <c r="Q68" s="21"/>
      <c r="R68" s="21"/>
      <c r="S68" s="21"/>
      <c r="T68" s="21"/>
    </row>
    <row r="69" spans="1:20" ht="13.5" thickBot="1">
      <c r="A69" s="10"/>
      <c r="C69" s="17"/>
      <c r="D69" s="17"/>
      <c r="E69" s="17"/>
      <c r="F69" s="17"/>
      <c r="G69" s="17"/>
      <c r="H69" s="17"/>
      <c r="K69" s="10"/>
      <c r="L69" s="21"/>
      <c r="M69" s="21"/>
      <c r="N69" s="21"/>
      <c r="O69" s="21"/>
      <c r="Q69" s="21"/>
      <c r="R69" s="21"/>
      <c r="S69" s="21"/>
      <c r="T69" s="21"/>
    </row>
    <row r="70" spans="1:20" ht="12.75">
      <c r="A70" s="15">
        <v>115</v>
      </c>
      <c r="C70" s="16">
        <v>107.9</v>
      </c>
      <c r="D70" s="17"/>
      <c r="E70" s="18">
        <f>MIN(15,20*LOG10(MAX(0.4,108.1-C70)/0.4)-13)</f>
        <v>-13</v>
      </c>
      <c r="F70" s="17"/>
      <c r="G70" s="18">
        <f aca="true" t="shared" si="6" ref="G70:G77">-15/1.9*(C70-106-1.9/3)</f>
        <v>-10.000000000000046</v>
      </c>
      <c r="H70" s="17"/>
      <c r="I70" s="55"/>
      <c r="J70" s="56"/>
      <c r="K70" s="10"/>
      <c r="L70" s="19" t="s">
        <v>6</v>
      </c>
      <c r="M70" s="20" t="s">
        <v>6</v>
      </c>
      <c r="N70" s="19" t="s">
        <v>6</v>
      </c>
      <c r="O70" s="20" t="s">
        <v>6</v>
      </c>
      <c r="Q70" s="21"/>
      <c r="R70" s="21"/>
      <c r="S70" s="21"/>
      <c r="T70" s="21"/>
    </row>
    <row r="71" spans="1:20" ht="12.75">
      <c r="A71" s="22">
        <v>115</v>
      </c>
      <c r="C71" s="23">
        <v>107.8</v>
      </c>
      <c r="D71" s="17"/>
      <c r="E71" s="24">
        <f aca="true" t="shared" si="7" ref="E71:E80">MIN(15,20*LOG10(MAX(0.4,108.1-C71)/0.4)-13)</f>
        <v>-13</v>
      </c>
      <c r="F71" s="17"/>
      <c r="G71" s="24">
        <f t="shared" si="6"/>
        <v>-9.210526315789451</v>
      </c>
      <c r="H71" s="17"/>
      <c r="I71" s="59"/>
      <c r="J71" s="60"/>
      <c r="K71" s="10"/>
      <c r="L71" s="25" t="s">
        <v>6</v>
      </c>
      <c r="M71" s="26" t="s">
        <v>6</v>
      </c>
      <c r="N71" s="25" t="s">
        <v>6</v>
      </c>
      <c r="O71" s="26" t="s">
        <v>6</v>
      </c>
      <c r="Q71" s="21"/>
      <c r="R71" s="21"/>
      <c r="S71" s="21"/>
      <c r="T71" s="21"/>
    </row>
    <row r="72" spans="1:20" ht="12.75">
      <c r="A72" s="22">
        <v>115</v>
      </c>
      <c r="C72" s="23">
        <v>107.7</v>
      </c>
      <c r="D72" s="17"/>
      <c r="E72" s="24">
        <f t="shared" si="7"/>
        <v>-13</v>
      </c>
      <c r="F72" s="17"/>
      <c r="G72" s="24">
        <f t="shared" si="6"/>
        <v>-8.42105263157897</v>
      </c>
      <c r="H72" s="17"/>
      <c r="I72" s="59"/>
      <c r="J72" s="60"/>
      <c r="K72" s="10"/>
      <c r="L72" s="25"/>
      <c r="M72" s="26"/>
      <c r="N72" s="25"/>
      <c r="O72" s="26"/>
      <c r="Q72" s="21"/>
      <c r="R72" s="21"/>
      <c r="S72" s="21"/>
      <c r="T72" s="21"/>
    </row>
    <row r="73" spans="1:20" ht="12.75">
      <c r="A73" s="22">
        <v>115</v>
      </c>
      <c r="C73" s="23">
        <v>107.5</v>
      </c>
      <c r="D73" s="17"/>
      <c r="E73" s="24">
        <f t="shared" si="7"/>
        <v>-9.478174818886458</v>
      </c>
      <c r="F73" s="17"/>
      <c r="G73" s="24">
        <f t="shared" si="6"/>
        <v>-6.842105263157896</v>
      </c>
      <c r="H73" s="17"/>
      <c r="I73" s="59"/>
      <c r="J73" s="60"/>
      <c r="K73" s="10"/>
      <c r="L73" s="25"/>
      <c r="M73" s="26"/>
      <c r="N73" s="25"/>
      <c r="O73" s="26"/>
      <c r="Q73" s="21"/>
      <c r="R73" s="21"/>
      <c r="S73" s="21"/>
      <c r="T73" s="21"/>
    </row>
    <row r="74" spans="1:20" ht="12.75">
      <c r="A74" s="22">
        <v>115</v>
      </c>
      <c r="C74" s="61">
        <v>107.501</v>
      </c>
      <c r="D74" s="17"/>
      <c r="E74" s="24">
        <f t="shared" si="7"/>
        <v>-9.492663378773171</v>
      </c>
      <c r="F74" s="17"/>
      <c r="G74" s="24">
        <f t="shared" si="6"/>
        <v>-6.850000000000039</v>
      </c>
      <c r="H74" s="17"/>
      <c r="I74" s="59"/>
      <c r="J74" s="60"/>
      <c r="K74" s="10"/>
      <c r="L74" s="25"/>
      <c r="M74" s="26"/>
      <c r="N74" s="25"/>
      <c r="O74" s="26"/>
      <c r="Q74" s="21"/>
      <c r="R74" s="21"/>
      <c r="S74" s="21"/>
      <c r="T74" s="21"/>
    </row>
    <row r="75" spans="1:20" ht="12.75">
      <c r="A75" s="22">
        <v>115</v>
      </c>
      <c r="C75" s="23">
        <v>107.3</v>
      </c>
      <c r="D75" s="17"/>
      <c r="E75" s="24">
        <f t="shared" si="7"/>
        <v>-6.979400086720407</v>
      </c>
      <c r="F75" s="17"/>
      <c r="G75" s="24">
        <f t="shared" si="6"/>
        <v>-5.26315789473682</v>
      </c>
      <c r="H75" s="17"/>
      <c r="I75" s="59"/>
      <c r="J75" s="60"/>
      <c r="K75" s="10"/>
      <c r="L75" s="25"/>
      <c r="M75" s="26"/>
      <c r="N75" s="25"/>
      <c r="O75" s="26"/>
      <c r="Q75" s="21"/>
      <c r="R75" s="21"/>
      <c r="S75" s="21"/>
      <c r="T75" s="21"/>
    </row>
    <row r="76" spans="1:20" ht="12.75">
      <c r="A76" s="22">
        <v>115</v>
      </c>
      <c r="C76" s="23">
        <v>106.8</v>
      </c>
      <c r="D76" s="17"/>
      <c r="E76" s="24">
        <f t="shared" si="7"/>
        <v>-2.762332780422531</v>
      </c>
      <c r="F76" s="17"/>
      <c r="G76" s="24">
        <f t="shared" si="6"/>
        <v>-1.3157894736841884</v>
      </c>
      <c r="H76" s="17"/>
      <c r="I76" s="59"/>
      <c r="J76" s="60"/>
      <c r="K76" s="10"/>
      <c r="L76" s="25"/>
      <c r="M76" s="26"/>
      <c r="N76" s="25"/>
      <c r="O76" s="26"/>
      <c r="Q76" s="21"/>
      <c r="R76" s="21"/>
      <c r="S76" s="21"/>
      <c r="T76" s="21"/>
    </row>
    <row r="77" spans="1:20" ht="12.75">
      <c r="A77" s="22">
        <v>115</v>
      </c>
      <c r="C77" s="23">
        <v>106</v>
      </c>
      <c r="D77" s="17"/>
      <c r="E77" s="24">
        <f t="shared" si="7"/>
        <v>1.4031860681191137</v>
      </c>
      <c r="F77" s="17"/>
      <c r="G77" s="24">
        <f t="shared" si="6"/>
        <v>5</v>
      </c>
      <c r="H77" s="17"/>
      <c r="I77" s="59"/>
      <c r="J77" s="60"/>
      <c r="K77" s="10"/>
      <c r="L77" s="25"/>
      <c r="M77" s="26"/>
      <c r="N77" s="25"/>
      <c r="O77" s="26"/>
      <c r="Q77" s="21"/>
      <c r="R77" s="21"/>
      <c r="S77" s="21"/>
      <c r="T77" s="21"/>
    </row>
    <row r="78" spans="1:20" ht="12.75">
      <c r="A78" s="22">
        <v>115</v>
      </c>
      <c r="C78" s="23">
        <v>105</v>
      </c>
      <c r="D78" s="17"/>
      <c r="E78" s="24">
        <f t="shared" si="7"/>
        <v>4.78603405012619</v>
      </c>
      <c r="F78" s="17"/>
      <c r="G78" s="24">
        <v>7.5</v>
      </c>
      <c r="H78" s="17"/>
      <c r="I78" s="59"/>
      <c r="J78" s="60">
        <v>0</v>
      </c>
      <c r="K78" s="10"/>
      <c r="L78" s="25"/>
      <c r="M78" s="26"/>
      <c r="N78" s="25"/>
      <c r="O78" s="26"/>
      <c r="Q78" s="21"/>
      <c r="R78" s="21"/>
      <c r="S78" s="21"/>
      <c r="T78" s="21"/>
    </row>
    <row r="79" spans="1:20" ht="12.75">
      <c r="A79" s="22">
        <v>115</v>
      </c>
      <c r="C79" s="61">
        <v>105.001</v>
      </c>
      <c r="D79" s="17"/>
      <c r="E79" s="24">
        <f t="shared" si="7"/>
        <v>4.783231698226384</v>
      </c>
      <c r="F79" s="17"/>
      <c r="G79" s="24">
        <v>7.5</v>
      </c>
      <c r="H79" s="17"/>
      <c r="I79" s="59"/>
      <c r="J79" s="60">
        <v>11</v>
      </c>
      <c r="K79" s="10"/>
      <c r="L79" s="25"/>
      <c r="M79" s="26"/>
      <c r="N79" s="25"/>
      <c r="O79" s="26"/>
      <c r="Q79" s="21"/>
      <c r="R79" s="21"/>
      <c r="S79" s="21"/>
      <c r="T79" s="21"/>
    </row>
    <row r="80" spans="1:20" ht="13.5" thickBot="1">
      <c r="A80" s="22">
        <v>115</v>
      </c>
      <c r="C80" s="23">
        <v>104</v>
      </c>
      <c r="D80" s="17"/>
      <c r="E80" s="24">
        <f t="shared" si="7"/>
        <v>7.214477307835452</v>
      </c>
      <c r="F80" s="17"/>
      <c r="G80" s="24">
        <v>10</v>
      </c>
      <c r="H80" s="17"/>
      <c r="I80" s="59"/>
      <c r="J80" s="60"/>
      <c r="K80" s="10"/>
      <c r="L80" s="25"/>
      <c r="M80" s="26"/>
      <c r="N80" s="25"/>
      <c r="O80" s="26"/>
      <c r="Q80" s="21"/>
      <c r="R80" s="21"/>
      <c r="S80" s="21"/>
      <c r="T80" s="21"/>
    </row>
    <row r="81" spans="1:20" ht="12.75">
      <c r="A81" s="22">
        <v>115</v>
      </c>
      <c r="C81" s="23">
        <v>102</v>
      </c>
      <c r="D81" s="17"/>
      <c r="E81" s="24"/>
      <c r="F81" s="17"/>
      <c r="G81" s="18"/>
      <c r="H81" s="17"/>
      <c r="I81" s="59"/>
      <c r="J81" s="60"/>
      <c r="K81" s="10"/>
      <c r="L81" s="25"/>
      <c r="M81" s="26"/>
      <c r="N81" s="25"/>
      <c r="O81" s="26"/>
      <c r="Q81" s="21"/>
      <c r="R81" s="21"/>
      <c r="S81" s="21"/>
      <c r="T81" s="21"/>
    </row>
    <row r="82" spans="1:20" ht="12.75">
      <c r="A82" s="22">
        <v>115</v>
      </c>
      <c r="C82" s="23">
        <v>100</v>
      </c>
      <c r="D82" s="17"/>
      <c r="E82" s="24"/>
      <c r="F82" s="17"/>
      <c r="G82" s="24"/>
      <c r="H82" s="17"/>
      <c r="I82" s="59"/>
      <c r="J82" s="60"/>
      <c r="K82" s="10"/>
      <c r="L82" s="25"/>
      <c r="M82" s="26"/>
      <c r="N82" s="25"/>
      <c r="O82" s="26"/>
      <c r="Q82" s="21"/>
      <c r="R82" s="21"/>
      <c r="S82" s="21"/>
      <c r="T82" s="21"/>
    </row>
    <row r="83" spans="1:20" ht="12.75">
      <c r="A83" s="22">
        <v>115</v>
      </c>
      <c r="C83" s="23">
        <v>98</v>
      </c>
      <c r="D83" s="17"/>
      <c r="E83" s="24"/>
      <c r="F83" s="17"/>
      <c r="G83" s="24"/>
      <c r="H83" s="17"/>
      <c r="I83" s="59"/>
      <c r="J83" s="60"/>
      <c r="K83" s="10"/>
      <c r="L83" s="25"/>
      <c r="M83" s="26"/>
      <c r="N83" s="25"/>
      <c r="O83" s="26"/>
      <c r="Q83" s="21"/>
      <c r="R83" s="21"/>
      <c r="S83" s="21"/>
      <c r="T83" s="21"/>
    </row>
    <row r="84" spans="1:20" ht="12.75">
      <c r="A84" s="22">
        <v>115</v>
      </c>
      <c r="C84" s="23">
        <v>93</v>
      </c>
      <c r="D84" s="17"/>
      <c r="E84" s="24"/>
      <c r="F84" s="17"/>
      <c r="G84" s="24"/>
      <c r="H84" s="17"/>
      <c r="I84" s="59"/>
      <c r="J84" s="60"/>
      <c r="K84" s="10"/>
      <c r="L84" s="25" t="s">
        <v>6</v>
      </c>
      <c r="M84" s="26" t="s">
        <v>6</v>
      </c>
      <c r="N84" s="25" t="s">
        <v>6</v>
      </c>
      <c r="O84" s="26" t="s">
        <v>6</v>
      </c>
      <c r="Q84" s="21"/>
      <c r="R84" s="21"/>
      <c r="S84" s="21"/>
      <c r="T84" s="21"/>
    </row>
    <row r="85" spans="1:20" ht="13.5" thickBot="1">
      <c r="A85" s="9">
        <v>115</v>
      </c>
      <c r="C85" s="27">
        <v>88</v>
      </c>
      <c r="D85" s="17"/>
      <c r="E85" s="28"/>
      <c r="F85" s="17"/>
      <c r="G85" s="28"/>
      <c r="H85" s="17"/>
      <c r="I85" s="52"/>
      <c r="J85" s="11"/>
      <c r="K85" s="10"/>
      <c r="L85" s="29" t="s">
        <v>6</v>
      </c>
      <c r="M85" s="30" t="s">
        <v>6</v>
      </c>
      <c r="N85" s="29" t="s">
        <v>6</v>
      </c>
      <c r="O85" s="30" t="s">
        <v>6</v>
      </c>
      <c r="Q85" s="21"/>
      <c r="R85" s="21"/>
      <c r="S85" s="21"/>
      <c r="T85" s="21"/>
    </row>
    <row r="86" spans="1:20" ht="12.75">
      <c r="A86" s="10"/>
      <c r="C86" s="17"/>
      <c r="D86" s="17"/>
      <c r="E86" s="17"/>
      <c r="F86" s="17"/>
      <c r="G86" s="17"/>
      <c r="H86" s="17"/>
      <c r="K86" s="10"/>
      <c r="L86" s="21"/>
      <c r="M86" s="21"/>
      <c r="N86" s="21"/>
      <c r="O86" s="21"/>
      <c r="Q86" s="21"/>
      <c r="R86" s="21"/>
      <c r="S86" s="21"/>
      <c r="T86" s="21"/>
    </row>
    <row r="87" spans="3:20" s="10" customFormat="1" ht="6" customHeight="1" thickBot="1">
      <c r="C87" s="17"/>
      <c r="D87" s="17"/>
      <c r="E87" s="17"/>
      <c r="F87" s="17"/>
      <c r="G87" s="17"/>
      <c r="H87" s="17"/>
      <c r="I87" s="14"/>
      <c r="J87" s="14"/>
      <c r="L87" s="32" t="s">
        <v>6</v>
      </c>
      <c r="M87" s="32" t="s">
        <v>6</v>
      </c>
      <c r="N87" s="32" t="s">
        <v>6</v>
      </c>
      <c r="O87" s="32" t="s">
        <v>6</v>
      </c>
      <c r="Q87" s="32"/>
      <c r="R87" s="32"/>
      <c r="S87" s="32"/>
      <c r="T87" s="32"/>
    </row>
    <row r="88" spans="1:20" ht="12.75">
      <c r="A88" s="15">
        <v>117.9</v>
      </c>
      <c r="C88" s="16">
        <v>107.9</v>
      </c>
      <c r="D88" s="17"/>
      <c r="E88" s="18"/>
      <c r="F88" s="17"/>
      <c r="G88" s="18"/>
      <c r="H88" s="17"/>
      <c r="I88" s="55"/>
      <c r="J88" s="56"/>
      <c r="K88" s="10"/>
      <c r="L88" s="19" t="s">
        <v>6</v>
      </c>
      <c r="M88" s="20" t="s">
        <v>6</v>
      </c>
      <c r="N88" s="19" t="s">
        <v>6</v>
      </c>
      <c r="O88" s="20" t="s">
        <v>6</v>
      </c>
      <c r="Q88" s="21"/>
      <c r="R88" s="21"/>
      <c r="S88" s="21"/>
      <c r="T88" s="21"/>
    </row>
    <row r="89" spans="1:20" ht="12.75">
      <c r="A89" s="22">
        <f aca="true" t="shared" si="8" ref="A89:A101">A88</f>
        <v>117.9</v>
      </c>
      <c r="C89" s="23">
        <v>107.8</v>
      </c>
      <c r="D89" s="17"/>
      <c r="E89" s="24"/>
      <c r="F89" s="17"/>
      <c r="G89" s="24"/>
      <c r="H89" s="17"/>
      <c r="I89" s="59"/>
      <c r="J89" s="60"/>
      <c r="K89" s="10"/>
      <c r="L89" s="25" t="s">
        <v>6</v>
      </c>
      <c r="M89" s="26" t="s">
        <v>6</v>
      </c>
      <c r="N89" s="25" t="s">
        <v>6</v>
      </c>
      <c r="O89" s="26" t="s">
        <v>6</v>
      </c>
      <c r="Q89" s="21"/>
      <c r="R89" s="21"/>
      <c r="S89" s="21"/>
      <c r="T89" s="21"/>
    </row>
    <row r="90" spans="1:20" ht="12.75">
      <c r="A90" s="22">
        <f t="shared" si="8"/>
        <v>117.9</v>
      </c>
      <c r="C90" s="23">
        <v>107.7</v>
      </c>
      <c r="D90" s="17"/>
      <c r="E90" s="24"/>
      <c r="F90" s="17"/>
      <c r="G90" s="24"/>
      <c r="H90" s="17"/>
      <c r="I90" s="59"/>
      <c r="J90" s="60"/>
      <c r="K90" s="10"/>
      <c r="L90" s="25"/>
      <c r="M90" s="26"/>
      <c r="N90" s="25"/>
      <c r="O90" s="26"/>
      <c r="Q90" s="21"/>
      <c r="R90" s="21"/>
      <c r="S90" s="21"/>
      <c r="T90" s="21"/>
    </row>
    <row r="91" spans="1:20" ht="12.75">
      <c r="A91" s="22">
        <f t="shared" si="8"/>
        <v>117.9</v>
      </c>
      <c r="C91" s="23">
        <v>107.5</v>
      </c>
      <c r="D91" s="17"/>
      <c r="E91" s="24"/>
      <c r="F91" s="17"/>
      <c r="G91" s="24"/>
      <c r="H91" s="17"/>
      <c r="I91" s="59"/>
      <c r="J91" s="60"/>
      <c r="K91" s="10"/>
      <c r="L91" s="25"/>
      <c r="M91" s="26"/>
      <c r="N91" s="25"/>
      <c r="O91" s="26"/>
      <c r="Q91" s="21"/>
      <c r="R91" s="21"/>
      <c r="S91" s="21"/>
      <c r="T91" s="21"/>
    </row>
    <row r="92" spans="1:20" ht="12.75">
      <c r="A92" s="22">
        <f t="shared" si="8"/>
        <v>117.9</v>
      </c>
      <c r="C92" s="23">
        <v>107.3</v>
      </c>
      <c r="D92" s="17"/>
      <c r="E92" s="24"/>
      <c r="F92" s="17"/>
      <c r="G92" s="24"/>
      <c r="H92" s="17"/>
      <c r="I92" s="59"/>
      <c r="J92" s="60"/>
      <c r="K92" s="10"/>
      <c r="L92" s="25"/>
      <c r="M92" s="26"/>
      <c r="N92" s="25"/>
      <c r="O92" s="26"/>
      <c r="Q92" s="21"/>
      <c r="R92" s="21"/>
      <c r="S92" s="21"/>
      <c r="T92" s="21"/>
    </row>
    <row r="93" spans="1:20" ht="12.75">
      <c r="A93" s="22">
        <f t="shared" si="8"/>
        <v>117.9</v>
      </c>
      <c r="C93" s="23">
        <v>106.8</v>
      </c>
      <c r="D93" s="17"/>
      <c r="E93" s="24"/>
      <c r="F93" s="17"/>
      <c r="G93" s="24"/>
      <c r="H93" s="17"/>
      <c r="I93" s="59"/>
      <c r="J93" s="60"/>
      <c r="K93" s="10"/>
      <c r="L93" s="25"/>
      <c r="M93" s="26"/>
      <c r="N93" s="25"/>
      <c r="O93" s="26"/>
      <c r="Q93" s="21"/>
      <c r="R93" s="21"/>
      <c r="S93" s="21"/>
      <c r="T93" s="21"/>
    </row>
    <row r="94" spans="1:20" ht="12.75">
      <c r="A94" s="22">
        <f t="shared" si="8"/>
        <v>117.9</v>
      </c>
      <c r="C94" s="23">
        <v>106</v>
      </c>
      <c r="D94" s="17"/>
      <c r="E94" s="24"/>
      <c r="F94" s="17"/>
      <c r="G94" s="24"/>
      <c r="H94" s="17"/>
      <c r="I94" s="59"/>
      <c r="J94" s="60"/>
      <c r="K94" s="10"/>
      <c r="L94" s="25"/>
      <c r="M94" s="26"/>
      <c r="N94" s="25"/>
      <c r="O94" s="26"/>
      <c r="Q94" s="21"/>
      <c r="R94" s="21"/>
      <c r="S94" s="21"/>
      <c r="T94" s="21"/>
    </row>
    <row r="95" spans="1:20" ht="12.75">
      <c r="A95" s="22">
        <f t="shared" si="8"/>
        <v>117.9</v>
      </c>
      <c r="C95" s="23">
        <v>105</v>
      </c>
      <c r="D95" s="17"/>
      <c r="E95" s="24"/>
      <c r="F95" s="17"/>
      <c r="G95" s="24"/>
      <c r="H95" s="17"/>
      <c r="I95" s="59"/>
      <c r="J95" s="60"/>
      <c r="K95" s="10"/>
      <c r="L95" s="25"/>
      <c r="M95" s="26"/>
      <c r="N95" s="25"/>
      <c r="O95" s="26"/>
      <c r="Q95" s="21"/>
      <c r="R95" s="21"/>
      <c r="S95" s="21"/>
      <c r="T95" s="21"/>
    </row>
    <row r="96" spans="1:20" ht="12.75">
      <c r="A96" s="22">
        <v>117.9</v>
      </c>
      <c r="C96" s="23">
        <v>104</v>
      </c>
      <c r="D96" s="17"/>
      <c r="E96" s="24"/>
      <c r="F96" s="17"/>
      <c r="G96" s="24"/>
      <c r="H96" s="17"/>
      <c r="I96" s="59"/>
      <c r="J96" s="60"/>
      <c r="K96" s="10"/>
      <c r="L96" s="25"/>
      <c r="M96" s="26"/>
      <c r="N96" s="25"/>
      <c r="O96" s="26"/>
      <c r="Q96" s="21"/>
      <c r="R96" s="21"/>
      <c r="S96" s="21"/>
      <c r="T96" s="21"/>
    </row>
    <row r="97" spans="1:20" s="45" customFormat="1" ht="12.75">
      <c r="A97" s="47">
        <v>117.9</v>
      </c>
      <c r="B97" s="41"/>
      <c r="C97" s="23">
        <v>102</v>
      </c>
      <c r="D97" s="42"/>
      <c r="E97" s="24"/>
      <c r="F97" s="17"/>
      <c r="G97" s="24"/>
      <c r="H97" s="42"/>
      <c r="I97" s="59"/>
      <c r="J97" s="60"/>
      <c r="K97" s="41"/>
      <c r="L97" s="43"/>
      <c r="M97" s="44"/>
      <c r="N97" s="43"/>
      <c r="O97" s="44"/>
      <c r="Q97" s="46"/>
      <c r="R97" s="46"/>
      <c r="S97" s="46"/>
      <c r="T97" s="46"/>
    </row>
    <row r="98" spans="1:20" ht="12.75">
      <c r="A98" s="22">
        <v>117.9</v>
      </c>
      <c r="C98" s="23">
        <v>100</v>
      </c>
      <c r="D98" s="17"/>
      <c r="E98" s="24"/>
      <c r="F98" s="17"/>
      <c r="G98" s="24"/>
      <c r="H98" s="17"/>
      <c r="I98" s="59"/>
      <c r="J98" s="60"/>
      <c r="K98" s="10"/>
      <c r="L98" s="25"/>
      <c r="M98" s="26"/>
      <c r="N98" s="25"/>
      <c r="O98" s="26"/>
      <c r="Q98" s="21"/>
      <c r="R98" s="21"/>
      <c r="S98" s="21"/>
      <c r="T98" s="21"/>
    </row>
    <row r="99" spans="1:20" ht="12.75">
      <c r="A99" s="22">
        <f>A95</f>
        <v>117.9</v>
      </c>
      <c r="C99" s="23">
        <v>98</v>
      </c>
      <c r="D99" s="17"/>
      <c r="E99" s="24"/>
      <c r="F99" s="42"/>
      <c r="G99" s="24"/>
      <c r="H99" s="17"/>
      <c r="I99" s="59"/>
      <c r="J99" s="60"/>
      <c r="K99" s="10"/>
      <c r="L99" s="25"/>
      <c r="M99" s="26"/>
      <c r="N99" s="25"/>
      <c r="O99" s="26"/>
      <c r="Q99" s="21"/>
      <c r="R99" s="21"/>
      <c r="S99" s="21"/>
      <c r="T99" s="21"/>
    </row>
    <row r="100" spans="1:20" ht="12.75">
      <c r="A100" s="22">
        <f t="shared" si="8"/>
        <v>117.9</v>
      </c>
      <c r="C100" s="23">
        <v>93</v>
      </c>
      <c r="D100" s="17"/>
      <c r="E100" s="24"/>
      <c r="F100" s="17"/>
      <c r="G100" s="24"/>
      <c r="H100" s="17"/>
      <c r="I100" s="59"/>
      <c r="J100" s="60"/>
      <c r="K100" s="10"/>
      <c r="L100" s="25" t="s">
        <v>6</v>
      </c>
      <c r="M100" s="26" t="s">
        <v>6</v>
      </c>
      <c r="N100" s="25" t="s">
        <v>6</v>
      </c>
      <c r="O100" s="26" t="s">
        <v>6</v>
      </c>
      <c r="Q100" s="21"/>
      <c r="R100" s="21"/>
      <c r="S100" s="21"/>
      <c r="T100" s="21"/>
    </row>
    <row r="101" spans="1:20" ht="13.5" thickBot="1">
      <c r="A101" s="9">
        <f t="shared" si="8"/>
        <v>117.9</v>
      </c>
      <c r="C101" s="27">
        <v>88</v>
      </c>
      <c r="D101" s="17"/>
      <c r="E101" s="24"/>
      <c r="F101" s="17"/>
      <c r="G101" s="24"/>
      <c r="H101" s="17"/>
      <c r="I101" s="52"/>
      <c r="J101" s="11"/>
      <c r="K101" s="10"/>
      <c r="L101" s="29" t="s">
        <v>6</v>
      </c>
      <c r="M101" s="30" t="s">
        <v>6</v>
      </c>
      <c r="N101" s="29" t="s">
        <v>6</v>
      </c>
      <c r="O101" s="30" t="s">
        <v>6</v>
      </c>
      <c r="Q101" s="21"/>
      <c r="R101" s="21"/>
      <c r="S101" s="21"/>
      <c r="T101" s="21"/>
    </row>
    <row r="102" spans="14:15" ht="12.75">
      <c r="N102" s="14" t="s">
        <v>6</v>
      </c>
      <c r="O102" s="14" t="s">
        <v>6</v>
      </c>
    </row>
    <row r="103" spans="1:17" ht="12.75">
      <c r="A103" s="33" t="s">
        <v>7</v>
      </c>
      <c r="B103" s="14"/>
      <c r="C103"/>
      <c r="D103" s="33" t="s">
        <v>13</v>
      </c>
      <c r="E103" s="33"/>
      <c r="F103" s="33"/>
      <c r="G103" s="33"/>
      <c r="H103" s="33"/>
      <c r="K103" s="33"/>
      <c r="L103" s="33"/>
      <c r="Q103" s="40"/>
    </row>
    <row r="105" ht="12.75">
      <c r="E105" s="33" t="s">
        <v>25</v>
      </c>
    </row>
  </sheetData>
  <mergeCells count="10">
    <mergeCell ref="A2:E2"/>
    <mergeCell ref="I2:J2"/>
    <mergeCell ref="S2:T2"/>
    <mergeCell ref="L3:M3"/>
    <mergeCell ref="N3:O3"/>
    <mergeCell ref="Q3:R3"/>
    <mergeCell ref="S3:T3"/>
    <mergeCell ref="L2:M2"/>
    <mergeCell ref="N2:O2"/>
    <mergeCell ref="Q2:R2"/>
  </mergeCells>
  <printOptions/>
  <pageMargins left="0.75" right="0.75" top="1" bottom="1" header="0.4921259845" footer="0.4921259845"/>
  <pageSetup horizontalDpi="600" verticalDpi="600" orientation="portrait" scale="50" r:id="rId1"/>
  <rowBreaks count="1" manualBreakCount="1">
    <brk id="5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1" sqref="G2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VDL Mode 4 Type B2 FM interference immunity</dc:title>
  <dc:subject/>
  <dc:creator>Armin Schlereth</dc:creator>
  <cp:keywords/>
  <dc:description/>
  <cp:lastModifiedBy>pc0222</cp:lastModifiedBy>
  <cp:lastPrinted>2002-04-12T17:30:03Z</cp:lastPrinted>
  <dcterms:created xsi:type="dcterms:W3CDTF">2002-03-08T08:45:16Z</dcterms:created>
  <dcterms:modified xsi:type="dcterms:W3CDTF">2002-04-12T18:41:59Z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">
    <vt:lpwstr>409900.000000000</vt:lpwstr>
  </property>
  <property fmtid="{D5CDD505-2E9C-101B-9397-08002B2CF9AE}" pid="4" name="Order Categori">
    <vt:lpwstr>2Working Paper</vt:lpwstr>
  </property>
  <property fmtid="{D5CDD505-2E9C-101B-9397-08002B2CF9AE}" pid="5" name="Stat">
    <vt:lpwstr>Held</vt:lpwstr>
  </property>
  <property fmtid="{D5CDD505-2E9C-101B-9397-08002B2CF9AE}" pid="6" name="Working Gro">
    <vt:lpwstr>ACP-WG-F</vt:lpwstr>
  </property>
  <property fmtid="{D5CDD505-2E9C-101B-9397-08002B2CF9AE}" pid="7" name="Tod">
    <vt:lpwstr>F8</vt:lpwstr>
  </property>
  <property fmtid="{D5CDD505-2E9C-101B-9397-08002B2CF9AE}" pid="8" name="Agenda It">
    <vt:lpwstr>5</vt:lpwstr>
  </property>
  <property fmtid="{D5CDD505-2E9C-101B-9397-08002B2CF9AE}" pid="9" name="Sour">
    <vt:lpwstr>Armin Schlereth</vt:lpwstr>
  </property>
  <property fmtid="{D5CDD505-2E9C-101B-9397-08002B2CF9AE}" pid="10" name="Numb">
    <vt:lpwstr>27.0000000000000</vt:lpwstr>
  </property>
</Properties>
</file>