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0" windowWidth="17400" windowHeight="11640" tabRatio="497" activeTab="1"/>
  </bookViews>
  <sheets>
    <sheet name="Title Page" sheetId="7" r:id="rId1"/>
    <sheet name="Instructions" sheetId="9" r:id="rId2"/>
    <sheet name="Assessor's Worksheet" sheetId="1" r:id="rId3"/>
    <sheet name="High Risk Results" sheetId="11" r:id="rId4"/>
    <sheet name="Problem Areas" sheetId="5" r:id="rId5"/>
    <sheet name="Ranking of Risk Scoring" sheetId="10" state="hidden" r:id="rId6"/>
    <sheet name="Risk" sheetId="3" state="hidden" r:id="rId7"/>
    <sheet name="Feuil1" sheetId="12" state="hidden" r:id="rId8"/>
  </sheets>
  <definedNames>
    <definedName name="_Toc223153538" localSheetId="2">'Assessor''s Worksheet'!$A$195</definedName>
    <definedName name="_Toc223758418" localSheetId="2">'Assessor''s Worksheet'!#REF!</definedName>
    <definedName name="_Toc224102840" localSheetId="2">'Assessor''s Worksheet'!#REF!</definedName>
    <definedName name="_Toc224211575" localSheetId="2">'Assessor''s Worksheet'!$A$240</definedName>
    <definedName name="_xlnm.Print_Area" localSheetId="2">'Assessor''s Worksheet'!$A:$G</definedName>
    <definedName name="_xlnm.Print_Titles" localSheetId="2">'Assessor''s Worksheet'!$1:$1</definedName>
    <definedName name="_xlnm.Print_Titles" localSheetId="3">'High Risk Results'!$5:$5</definedName>
    <definedName name="_xlnm.Print_Titles" localSheetId="4">'Problem Areas'!$4:$5</definedName>
  </definedNames>
  <calcPr calcId="145621"/>
  <pivotCaches>
    <pivotCache cacheId="9" r:id="rId9"/>
  </pivotCaches>
</workbook>
</file>

<file path=xl/calcChain.xml><?xml version="1.0" encoding="utf-8"?>
<calcChain xmlns="http://schemas.openxmlformats.org/spreadsheetml/2006/main">
  <c r="G4" i="1" l="1"/>
  <c r="G373" i="1"/>
  <c r="G374" i="1"/>
  <c r="G375" i="1"/>
  <c r="A2" i="10"/>
  <c r="B2" i="10"/>
  <c r="A3" i="10"/>
  <c r="B3" i="10"/>
  <c r="A4" i="10"/>
  <c r="B4" i="10"/>
  <c r="C4" i="10"/>
  <c r="D4" i="10"/>
  <c r="E4" i="10"/>
  <c r="A5" i="10"/>
  <c r="B5" i="10"/>
  <c r="C5" i="10"/>
  <c r="D5" i="10"/>
  <c r="E5" i="10"/>
  <c r="A6" i="10"/>
  <c r="B6" i="10"/>
  <c r="C6" i="10"/>
  <c r="D6" i="10"/>
  <c r="E6" i="10"/>
  <c r="A7" i="10"/>
  <c r="B7" i="10"/>
  <c r="C7" i="10"/>
  <c r="D7" i="10"/>
  <c r="E7" i="10"/>
  <c r="A8" i="10"/>
  <c r="B8" i="10"/>
  <c r="C8" i="10"/>
  <c r="D8" i="10"/>
  <c r="E8" i="10"/>
  <c r="A9" i="10"/>
  <c r="B9" i="10"/>
  <c r="C9" i="10"/>
  <c r="D9" i="10"/>
  <c r="E9" i="10"/>
  <c r="A10" i="10"/>
  <c r="B10" i="10"/>
  <c r="C10" i="10"/>
  <c r="D10" i="10"/>
  <c r="E10" i="10"/>
  <c r="A11" i="10"/>
  <c r="B11" i="10"/>
  <c r="C11" i="10"/>
  <c r="D11" i="10"/>
  <c r="E11" i="10"/>
  <c r="A12" i="10"/>
  <c r="B12" i="10"/>
  <c r="C12" i="10"/>
  <c r="D12" i="10"/>
  <c r="E12" i="10"/>
  <c r="A13" i="10"/>
  <c r="B13" i="10"/>
  <c r="C13" i="10"/>
  <c r="D13" i="10"/>
  <c r="E13" i="10"/>
  <c r="A14" i="10"/>
  <c r="B14" i="10"/>
  <c r="C14" i="10"/>
  <c r="D14" i="10"/>
  <c r="E14" i="10"/>
  <c r="A15" i="10"/>
  <c r="B15" i="10"/>
  <c r="C15" i="10"/>
  <c r="D15" i="10"/>
  <c r="E15" i="10"/>
  <c r="A16" i="10"/>
  <c r="B16" i="10"/>
  <c r="C16" i="10"/>
  <c r="D16" i="10"/>
  <c r="E16" i="10"/>
  <c r="A17" i="10"/>
  <c r="B17" i="10"/>
  <c r="C17" i="10"/>
  <c r="D17" i="10"/>
  <c r="E17" i="10"/>
  <c r="A18" i="10"/>
  <c r="C18" i="10"/>
  <c r="D18" i="10"/>
  <c r="E18" i="10"/>
  <c r="A19" i="10"/>
  <c r="B19" i="10"/>
  <c r="C19" i="10"/>
  <c r="D19" i="10"/>
  <c r="E19" i="10"/>
  <c r="A20" i="10"/>
  <c r="B20" i="10"/>
  <c r="C20" i="10"/>
  <c r="D20" i="10"/>
  <c r="E20" i="10"/>
  <c r="A21" i="10"/>
  <c r="B21" i="10"/>
  <c r="C21" i="10"/>
  <c r="D21" i="10"/>
  <c r="E21" i="10"/>
  <c r="A22" i="10"/>
  <c r="B22" i="10"/>
  <c r="C22" i="10"/>
  <c r="D22" i="10"/>
  <c r="E22" i="10"/>
  <c r="A23" i="10"/>
  <c r="B23" i="10"/>
  <c r="C23" i="10"/>
  <c r="D23" i="10"/>
  <c r="E23" i="10"/>
  <c r="A24" i="10"/>
  <c r="B24" i="10"/>
  <c r="C24" i="10"/>
  <c r="D24" i="10"/>
  <c r="E24" i="10"/>
  <c r="A25" i="10"/>
  <c r="B25" i="10"/>
  <c r="C25" i="10"/>
  <c r="D25" i="10"/>
  <c r="E25" i="10"/>
  <c r="A26" i="10"/>
  <c r="B26" i="10"/>
  <c r="C26" i="10"/>
  <c r="D26" i="10"/>
  <c r="E26" i="10"/>
  <c r="A27" i="10"/>
  <c r="B27" i="10"/>
  <c r="C27" i="10"/>
  <c r="D27" i="10"/>
  <c r="E27" i="10"/>
  <c r="A28" i="10"/>
  <c r="B28" i="10"/>
  <c r="C28" i="10"/>
  <c r="D28" i="10"/>
  <c r="E28" i="10"/>
  <c r="A29" i="10"/>
  <c r="B29" i="10"/>
  <c r="C29" i="10"/>
  <c r="D29" i="10"/>
  <c r="E29" i="10"/>
  <c r="A30" i="10"/>
  <c r="B30" i="10"/>
  <c r="C30" i="10"/>
  <c r="D30" i="10"/>
  <c r="E30" i="10"/>
  <c r="A31" i="10"/>
  <c r="B31" i="10"/>
  <c r="C31" i="10"/>
  <c r="D31" i="10"/>
  <c r="E31" i="10"/>
  <c r="A32" i="10"/>
  <c r="B32" i="10"/>
  <c r="C32" i="10"/>
  <c r="D32" i="10"/>
  <c r="E32" i="10"/>
  <c r="A33" i="10"/>
  <c r="B33" i="10"/>
  <c r="C33" i="10"/>
  <c r="D33" i="10"/>
  <c r="E33" i="10"/>
  <c r="A34" i="10"/>
  <c r="B34" i="10"/>
  <c r="C34" i="10"/>
  <c r="D34" i="10"/>
  <c r="E34" i="10"/>
  <c r="A35" i="10"/>
  <c r="B35" i="10"/>
  <c r="C35" i="10"/>
  <c r="D35" i="10"/>
  <c r="E35" i="10"/>
  <c r="A36" i="10"/>
  <c r="B36" i="10"/>
  <c r="C36" i="10"/>
  <c r="D36" i="10"/>
  <c r="E36" i="10"/>
  <c r="A37" i="10"/>
  <c r="B37" i="10"/>
  <c r="C37" i="10"/>
  <c r="D37" i="10"/>
  <c r="E37" i="10"/>
  <c r="A38" i="10"/>
  <c r="B38" i="10"/>
  <c r="C38" i="10"/>
  <c r="D38" i="10"/>
  <c r="E38" i="10"/>
  <c r="A39" i="10"/>
  <c r="B39" i="10"/>
  <c r="C39" i="10"/>
  <c r="D39" i="10"/>
  <c r="E39" i="10"/>
  <c r="A40" i="10"/>
  <c r="B40" i="10"/>
  <c r="C40" i="10"/>
  <c r="D40" i="10"/>
  <c r="E40" i="10"/>
  <c r="A41" i="10"/>
  <c r="B41" i="10"/>
  <c r="C41" i="10"/>
  <c r="D41" i="10"/>
  <c r="E41" i="10"/>
  <c r="A42" i="10"/>
  <c r="B42" i="10"/>
  <c r="C42" i="10"/>
  <c r="D42" i="10"/>
  <c r="E42" i="10"/>
  <c r="A43" i="10"/>
  <c r="B43" i="10"/>
  <c r="C43" i="10"/>
  <c r="D43" i="10"/>
  <c r="E43" i="10"/>
  <c r="A44" i="10"/>
  <c r="B44" i="10"/>
  <c r="C44" i="10"/>
  <c r="D44" i="10"/>
  <c r="E44" i="10"/>
  <c r="A45" i="10"/>
  <c r="B45" i="10"/>
  <c r="C45" i="10"/>
  <c r="D45" i="10"/>
  <c r="E45" i="10"/>
  <c r="A46" i="10"/>
  <c r="B46" i="10"/>
  <c r="C46" i="10"/>
  <c r="D46" i="10"/>
  <c r="E46" i="10"/>
  <c r="A47" i="10"/>
  <c r="B47" i="10"/>
  <c r="C47" i="10"/>
  <c r="D47" i="10"/>
  <c r="E47" i="10"/>
  <c r="A48" i="10"/>
  <c r="B48" i="10"/>
  <c r="C48" i="10"/>
  <c r="D48" i="10"/>
  <c r="E48" i="10"/>
  <c r="A49" i="10"/>
  <c r="B49" i="10"/>
  <c r="C49" i="10"/>
  <c r="D49" i="10"/>
  <c r="E49" i="10"/>
  <c r="A50" i="10"/>
  <c r="B50" i="10"/>
  <c r="C50" i="10"/>
  <c r="D50" i="10"/>
  <c r="E50" i="10"/>
  <c r="A51" i="10"/>
  <c r="B51" i="10"/>
  <c r="C51" i="10"/>
  <c r="D51" i="10"/>
  <c r="E51" i="10"/>
  <c r="A52" i="10"/>
  <c r="B52" i="10"/>
  <c r="C52" i="10"/>
  <c r="D52" i="10"/>
  <c r="E52" i="10"/>
  <c r="A53" i="10"/>
  <c r="B53" i="10"/>
  <c r="C53" i="10"/>
  <c r="D53" i="10"/>
  <c r="E53" i="10"/>
  <c r="A54" i="10"/>
  <c r="B54" i="10"/>
  <c r="C54" i="10"/>
  <c r="D54" i="10"/>
  <c r="E54" i="10"/>
  <c r="A55" i="10"/>
  <c r="B55" i="10"/>
  <c r="C55" i="10"/>
  <c r="D55" i="10"/>
  <c r="E55" i="10"/>
  <c r="A56" i="10"/>
  <c r="B56" i="10"/>
  <c r="C56" i="10"/>
  <c r="D56" i="10"/>
  <c r="E56" i="10"/>
  <c r="A57" i="10"/>
  <c r="B57" i="10"/>
  <c r="C57" i="10"/>
  <c r="D57" i="10"/>
  <c r="E57" i="10"/>
  <c r="A58" i="10"/>
  <c r="B58" i="10"/>
  <c r="C58" i="10"/>
  <c r="D58" i="10"/>
  <c r="E58" i="10"/>
  <c r="A59" i="10"/>
  <c r="B59" i="10"/>
  <c r="C59" i="10"/>
  <c r="D59" i="10"/>
  <c r="E59" i="10"/>
  <c r="A60" i="10"/>
  <c r="B60" i="10"/>
  <c r="C60" i="10"/>
  <c r="D60" i="10"/>
  <c r="E60" i="10"/>
  <c r="A61" i="10"/>
  <c r="B61" i="10"/>
  <c r="C61" i="10"/>
  <c r="D61" i="10"/>
  <c r="E61" i="10"/>
  <c r="A62" i="10"/>
  <c r="B62" i="10"/>
  <c r="C62" i="10"/>
  <c r="D62" i="10"/>
  <c r="E62" i="10"/>
  <c r="A63" i="10"/>
  <c r="B63" i="10"/>
  <c r="C63" i="10"/>
  <c r="D63" i="10"/>
  <c r="E63" i="10"/>
  <c r="A64" i="10"/>
  <c r="B64" i="10"/>
  <c r="C64" i="10"/>
  <c r="D64" i="10"/>
  <c r="E64" i="10"/>
  <c r="A65" i="10"/>
  <c r="B65" i="10"/>
  <c r="C65" i="10"/>
  <c r="D65" i="10"/>
  <c r="E65" i="10"/>
  <c r="A66" i="10"/>
  <c r="B66" i="10"/>
  <c r="C66" i="10"/>
  <c r="D66" i="10"/>
  <c r="E66" i="10"/>
  <c r="A67" i="10"/>
  <c r="B67" i="10"/>
  <c r="C67" i="10"/>
  <c r="D67" i="10"/>
  <c r="E67" i="10"/>
  <c r="A68" i="10"/>
  <c r="B68" i="10"/>
  <c r="C68" i="10"/>
  <c r="D68" i="10"/>
  <c r="E68" i="10"/>
  <c r="A69" i="10"/>
  <c r="B69" i="10"/>
  <c r="C69" i="10"/>
  <c r="D69" i="10"/>
  <c r="E69" i="10"/>
  <c r="A70" i="10"/>
  <c r="B70" i="10"/>
  <c r="C70" i="10"/>
  <c r="D70" i="10"/>
  <c r="E70" i="10"/>
  <c r="A71" i="10"/>
  <c r="B71" i="10"/>
  <c r="C71" i="10"/>
  <c r="D71" i="10"/>
  <c r="E71" i="10"/>
  <c r="A72" i="10"/>
  <c r="B72" i="10"/>
  <c r="C72" i="10"/>
  <c r="D72" i="10"/>
  <c r="E72" i="10"/>
  <c r="A73" i="10"/>
  <c r="B73" i="10"/>
  <c r="C73" i="10"/>
  <c r="D73" i="10"/>
  <c r="E73" i="10"/>
  <c r="A74" i="10"/>
  <c r="B74" i="10"/>
  <c r="C74" i="10"/>
  <c r="D74" i="10"/>
  <c r="E74" i="10"/>
  <c r="A75" i="10"/>
  <c r="B75" i="10"/>
  <c r="C75" i="10"/>
  <c r="D75" i="10"/>
  <c r="E75" i="10"/>
  <c r="A76" i="10"/>
  <c r="B76" i="10"/>
  <c r="C76" i="10"/>
  <c r="D76" i="10"/>
  <c r="E76" i="10"/>
  <c r="A77" i="10"/>
  <c r="B77" i="10"/>
  <c r="C77" i="10"/>
  <c r="D77" i="10"/>
  <c r="E77" i="10"/>
  <c r="A78" i="10"/>
  <c r="B78" i="10"/>
  <c r="C78" i="10"/>
  <c r="D78" i="10"/>
  <c r="E78" i="10"/>
  <c r="A79" i="10"/>
  <c r="B79" i="10"/>
  <c r="C79" i="10"/>
  <c r="D79" i="10"/>
  <c r="E79" i="10"/>
  <c r="A80" i="10"/>
  <c r="B80" i="10"/>
  <c r="C80" i="10"/>
  <c r="D80" i="10"/>
  <c r="E80" i="10"/>
  <c r="A81" i="10"/>
  <c r="B81" i="10"/>
  <c r="C81" i="10"/>
  <c r="D81" i="10"/>
  <c r="E81" i="10"/>
  <c r="A82" i="10"/>
  <c r="B82" i="10"/>
  <c r="C82" i="10"/>
  <c r="D82" i="10"/>
  <c r="E82" i="10"/>
  <c r="A83" i="10"/>
  <c r="B83" i="10"/>
  <c r="C83" i="10"/>
  <c r="D83" i="10"/>
  <c r="E83" i="10"/>
  <c r="A84" i="10"/>
  <c r="B84" i="10"/>
  <c r="C84" i="10"/>
  <c r="D84" i="10"/>
  <c r="E84" i="10"/>
  <c r="A85" i="10"/>
  <c r="B85" i="10"/>
  <c r="C85" i="10"/>
  <c r="D85" i="10"/>
  <c r="E85" i="10"/>
  <c r="A86" i="10"/>
  <c r="B86" i="10"/>
  <c r="C86" i="10"/>
  <c r="D86" i="10"/>
  <c r="E86" i="10"/>
  <c r="A87" i="10"/>
  <c r="B87" i="10"/>
  <c r="C87" i="10"/>
  <c r="D87" i="10"/>
  <c r="E87" i="10"/>
  <c r="A88" i="10"/>
  <c r="B88" i="10"/>
  <c r="C88" i="10"/>
  <c r="D88" i="10"/>
  <c r="E88" i="10"/>
  <c r="A89" i="10"/>
  <c r="B89" i="10"/>
  <c r="C89" i="10"/>
  <c r="D89" i="10"/>
  <c r="E89" i="10"/>
  <c r="A90" i="10"/>
  <c r="B90" i="10"/>
  <c r="C90" i="10"/>
  <c r="D90" i="10"/>
  <c r="E90" i="10"/>
  <c r="A91" i="10"/>
  <c r="B91" i="10"/>
  <c r="C91" i="10"/>
  <c r="D91" i="10"/>
  <c r="E91" i="10"/>
  <c r="A92" i="10"/>
  <c r="B92" i="10"/>
  <c r="C92" i="10"/>
  <c r="D92" i="10"/>
  <c r="E92" i="10"/>
  <c r="A93" i="10"/>
  <c r="B93" i="10"/>
  <c r="C93" i="10"/>
  <c r="D93" i="10"/>
  <c r="E93" i="10"/>
  <c r="A94" i="10"/>
  <c r="B94" i="10"/>
  <c r="C94" i="10"/>
  <c r="D94" i="10"/>
  <c r="E94" i="10"/>
  <c r="A95" i="10"/>
  <c r="B95" i="10"/>
  <c r="C95" i="10"/>
  <c r="D95" i="10"/>
  <c r="E95" i="10"/>
  <c r="A96" i="10"/>
  <c r="B96" i="10"/>
  <c r="C96" i="10"/>
  <c r="D96" i="10"/>
  <c r="E96" i="10"/>
  <c r="A97" i="10"/>
  <c r="B97" i="10"/>
  <c r="C97" i="10"/>
  <c r="D97" i="10"/>
  <c r="E97" i="10"/>
  <c r="A98" i="10"/>
  <c r="B98" i="10"/>
  <c r="C98" i="10"/>
  <c r="D98" i="10"/>
  <c r="E98" i="10"/>
  <c r="A99" i="10"/>
  <c r="B99" i="10"/>
  <c r="C99" i="10"/>
  <c r="D99" i="10"/>
  <c r="E99" i="10"/>
  <c r="A100" i="10"/>
  <c r="B100" i="10"/>
  <c r="C100" i="10"/>
  <c r="D100" i="10"/>
  <c r="E100" i="10"/>
  <c r="A101" i="10"/>
  <c r="B101" i="10"/>
  <c r="C101" i="10"/>
  <c r="D101" i="10"/>
  <c r="E101" i="10"/>
  <c r="A102" i="10"/>
  <c r="B102" i="10"/>
  <c r="C102" i="10"/>
  <c r="D102" i="10"/>
  <c r="E102" i="10"/>
  <c r="A103" i="10"/>
  <c r="B103" i="10"/>
  <c r="C103" i="10"/>
  <c r="D103" i="10"/>
  <c r="E103" i="10"/>
  <c r="A104" i="10"/>
  <c r="B104" i="10"/>
  <c r="C104" i="10"/>
  <c r="D104" i="10"/>
  <c r="E104" i="10"/>
  <c r="A105" i="10"/>
  <c r="B105" i="10"/>
  <c r="C105" i="10"/>
  <c r="D105" i="10"/>
  <c r="E105" i="10"/>
  <c r="A106" i="10"/>
  <c r="B106" i="10"/>
  <c r="C106" i="10"/>
  <c r="D106" i="10"/>
  <c r="E106" i="10"/>
  <c r="A107" i="10"/>
  <c r="B107" i="10"/>
  <c r="C107" i="10"/>
  <c r="D107" i="10"/>
  <c r="E107" i="10"/>
  <c r="A108" i="10"/>
  <c r="B108" i="10"/>
  <c r="C108" i="10"/>
  <c r="D108" i="10"/>
  <c r="E108" i="10"/>
  <c r="A109" i="10"/>
  <c r="B109" i="10"/>
  <c r="C109" i="10"/>
  <c r="D109" i="10"/>
  <c r="E109" i="10"/>
  <c r="A110" i="10"/>
  <c r="B110" i="10"/>
  <c r="C110" i="10"/>
  <c r="D110" i="10"/>
  <c r="E110" i="10"/>
  <c r="A111" i="10"/>
  <c r="B111" i="10"/>
  <c r="C111" i="10"/>
  <c r="D111" i="10"/>
  <c r="E111" i="10"/>
  <c r="A112" i="10"/>
  <c r="B112" i="10"/>
  <c r="C112" i="10"/>
  <c r="D112" i="10"/>
  <c r="E112" i="10"/>
  <c r="A113" i="10"/>
  <c r="B113" i="10"/>
  <c r="C113" i="10"/>
  <c r="D113" i="10"/>
  <c r="E113" i="10"/>
  <c r="A114" i="10"/>
  <c r="B114" i="10"/>
  <c r="C114" i="10"/>
  <c r="D114" i="10"/>
  <c r="E114" i="10"/>
  <c r="A115" i="10"/>
  <c r="B115" i="10"/>
  <c r="C115" i="10"/>
  <c r="D115" i="10"/>
  <c r="E115" i="10"/>
  <c r="A116" i="10"/>
  <c r="B116" i="10"/>
  <c r="C116" i="10"/>
  <c r="D116" i="10"/>
  <c r="E116" i="10"/>
  <c r="A117" i="10"/>
  <c r="B117" i="10"/>
  <c r="C117" i="10"/>
  <c r="D117" i="10"/>
  <c r="E117" i="10"/>
  <c r="A118" i="10"/>
  <c r="B118" i="10"/>
  <c r="C118" i="10"/>
  <c r="D118" i="10"/>
  <c r="E118" i="10"/>
  <c r="A119" i="10"/>
  <c r="B119" i="10"/>
  <c r="C119" i="10"/>
  <c r="D119" i="10"/>
  <c r="E119" i="10"/>
  <c r="A120" i="10"/>
  <c r="B120" i="10"/>
  <c r="C120" i="10"/>
  <c r="D120" i="10"/>
  <c r="E120" i="10"/>
  <c r="A121" i="10"/>
  <c r="B121" i="10"/>
  <c r="C121" i="10"/>
  <c r="D121" i="10"/>
  <c r="E121" i="10"/>
  <c r="A122" i="10"/>
  <c r="B122" i="10"/>
  <c r="C122" i="10"/>
  <c r="D122" i="10"/>
  <c r="E122" i="10"/>
  <c r="A123" i="10"/>
  <c r="B123" i="10"/>
  <c r="C123" i="10"/>
  <c r="D123" i="10"/>
  <c r="E123" i="10"/>
  <c r="A124" i="10"/>
  <c r="B124" i="10"/>
  <c r="C124" i="10"/>
  <c r="D124" i="10"/>
  <c r="E124" i="10"/>
  <c r="A125" i="10"/>
  <c r="B125" i="10"/>
  <c r="C125" i="10"/>
  <c r="D125" i="10"/>
  <c r="E125" i="10"/>
  <c r="A126" i="10"/>
  <c r="B126" i="10"/>
  <c r="C126" i="10"/>
  <c r="D126" i="10"/>
  <c r="E126" i="10"/>
  <c r="A127" i="10"/>
  <c r="B127" i="10"/>
  <c r="C127" i="10"/>
  <c r="D127" i="10"/>
  <c r="E127" i="10"/>
  <c r="A128" i="10"/>
  <c r="B128" i="10"/>
  <c r="C128" i="10"/>
  <c r="D128" i="10"/>
  <c r="E128" i="10"/>
  <c r="A129" i="10"/>
  <c r="B129" i="10"/>
  <c r="C129" i="10"/>
  <c r="D129" i="10"/>
  <c r="E129" i="10"/>
  <c r="A130" i="10"/>
  <c r="B130" i="10"/>
  <c r="C130" i="10"/>
  <c r="D130" i="10"/>
  <c r="E130" i="10"/>
  <c r="A131" i="10"/>
  <c r="B131" i="10"/>
  <c r="C131" i="10"/>
  <c r="D131" i="10"/>
  <c r="E131" i="10"/>
  <c r="A132" i="10"/>
  <c r="B132" i="10"/>
  <c r="C132" i="10"/>
  <c r="D132" i="10"/>
  <c r="E132" i="10"/>
  <c r="A133" i="10"/>
  <c r="B133" i="10"/>
  <c r="C133" i="10"/>
  <c r="D133" i="10"/>
  <c r="E133" i="10"/>
  <c r="A134" i="10"/>
  <c r="B134" i="10"/>
  <c r="C134" i="10"/>
  <c r="D134" i="10"/>
  <c r="E134" i="10"/>
  <c r="A135" i="10"/>
  <c r="B135" i="10"/>
  <c r="C135" i="10"/>
  <c r="D135" i="10"/>
  <c r="E135" i="10"/>
  <c r="A136" i="10"/>
  <c r="B136" i="10"/>
  <c r="C136" i="10"/>
  <c r="D136" i="10"/>
  <c r="E136" i="10"/>
  <c r="A137" i="10"/>
  <c r="B137" i="10"/>
  <c r="C137" i="10"/>
  <c r="D137" i="10"/>
  <c r="E137" i="10"/>
  <c r="A138" i="10"/>
  <c r="B138" i="10"/>
  <c r="C138" i="10"/>
  <c r="D138" i="10"/>
  <c r="E138" i="10"/>
  <c r="A139" i="10"/>
  <c r="B139" i="10"/>
  <c r="C139" i="10"/>
  <c r="D139" i="10"/>
  <c r="E139" i="10"/>
  <c r="A140" i="10"/>
  <c r="B140" i="10"/>
  <c r="C140" i="10"/>
  <c r="D140" i="10"/>
  <c r="E140" i="10"/>
  <c r="A141" i="10"/>
  <c r="B141" i="10"/>
  <c r="C141" i="10"/>
  <c r="D141" i="10"/>
  <c r="E141" i="10"/>
  <c r="A142" i="10"/>
  <c r="B142" i="10"/>
  <c r="C142" i="10"/>
  <c r="D142" i="10"/>
  <c r="E142" i="10"/>
  <c r="A143" i="10"/>
  <c r="B143" i="10"/>
  <c r="C143" i="10"/>
  <c r="D143" i="10"/>
  <c r="E143" i="10"/>
  <c r="A144" i="10"/>
  <c r="B144" i="10"/>
  <c r="C144" i="10"/>
  <c r="D144" i="10"/>
  <c r="E144" i="10"/>
  <c r="A145" i="10"/>
  <c r="B145" i="10"/>
  <c r="C145" i="10"/>
  <c r="D145" i="10"/>
  <c r="E145" i="10"/>
  <c r="A146" i="10"/>
  <c r="B146" i="10"/>
  <c r="C146" i="10"/>
  <c r="D146" i="10"/>
  <c r="E146" i="10"/>
  <c r="A147" i="10"/>
  <c r="B147" i="10"/>
  <c r="C147" i="10"/>
  <c r="D147" i="10"/>
  <c r="E147" i="10"/>
  <c r="A148" i="10"/>
  <c r="B148" i="10"/>
  <c r="C148" i="10"/>
  <c r="D148" i="10"/>
  <c r="E148" i="10"/>
  <c r="A149" i="10"/>
  <c r="B149" i="10"/>
  <c r="C149" i="10"/>
  <c r="D149" i="10"/>
  <c r="E149" i="10"/>
  <c r="A150" i="10"/>
  <c r="B150" i="10"/>
  <c r="C150" i="10"/>
  <c r="D150" i="10"/>
  <c r="E150" i="10"/>
  <c r="A151" i="10"/>
  <c r="B151" i="10"/>
  <c r="C151" i="10"/>
  <c r="D151" i="10"/>
  <c r="E151" i="10"/>
  <c r="A152" i="10"/>
  <c r="B152" i="10"/>
  <c r="C152" i="10"/>
  <c r="D152" i="10"/>
  <c r="E152" i="10"/>
  <c r="A153" i="10"/>
  <c r="B153" i="10"/>
  <c r="C153" i="10"/>
  <c r="D153" i="10"/>
  <c r="E153" i="10"/>
  <c r="A154" i="10"/>
  <c r="B154" i="10"/>
  <c r="C154" i="10"/>
  <c r="D154" i="10"/>
  <c r="E154" i="10"/>
  <c r="A155" i="10"/>
  <c r="B155" i="10"/>
  <c r="C155" i="10"/>
  <c r="D155" i="10"/>
  <c r="E155" i="10"/>
  <c r="A156" i="10"/>
  <c r="B156" i="10"/>
  <c r="C156" i="10"/>
  <c r="D156" i="10"/>
  <c r="E156" i="10"/>
  <c r="A157" i="10"/>
  <c r="B157" i="10"/>
  <c r="C157" i="10"/>
  <c r="D157" i="10"/>
  <c r="E157" i="10"/>
  <c r="A158" i="10"/>
  <c r="B158" i="10"/>
  <c r="C158" i="10"/>
  <c r="D158" i="10"/>
  <c r="E158" i="10"/>
  <c r="A159" i="10"/>
  <c r="B159" i="10"/>
  <c r="C159" i="10"/>
  <c r="D159" i="10"/>
  <c r="E159" i="10"/>
  <c r="A160" i="10"/>
  <c r="B160" i="10"/>
  <c r="C160" i="10"/>
  <c r="D160" i="10"/>
  <c r="E160" i="10"/>
  <c r="A161" i="10"/>
  <c r="B161" i="10"/>
  <c r="C161" i="10"/>
  <c r="D161" i="10"/>
  <c r="E161" i="10"/>
  <c r="A162" i="10"/>
  <c r="B162" i="10"/>
  <c r="C162" i="10"/>
  <c r="D162" i="10"/>
  <c r="E162" i="10"/>
  <c r="A163" i="10"/>
  <c r="B163" i="10"/>
  <c r="C163" i="10"/>
  <c r="D163" i="10"/>
  <c r="E163" i="10"/>
  <c r="A164" i="10"/>
  <c r="B164" i="10"/>
  <c r="C164" i="10"/>
  <c r="D164" i="10"/>
  <c r="E164" i="10"/>
  <c r="A165" i="10"/>
  <c r="B165" i="10"/>
  <c r="C165" i="10"/>
  <c r="D165" i="10"/>
  <c r="E165" i="10"/>
  <c r="A166" i="10"/>
  <c r="B166" i="10"/>
  <c r="C166" i="10"/>
  <c r="D166" i="10"/>
  <c r="E166" i="10"/>
  <c r="A167" i="10"/>
  <c r="B167" i="10"/>
  <c r="C167" i="10"/>
  <c r="D167" i="10"/>
  <c r="E167" i="10"/>
  <c r="A168" i="10"/>
  <c r="B168" i="10"/>
  <c r="C168" i="10"/>
  <c r="D168" i="10"/>
  <c r="E168" i="10"/>
  <c r="A169" i="10"/>
  <c r="B169" i="10"/>
  <c r="C169" i="10"/>
  <c r="D169" i="10"/>
  <c r="E169" i="10"/>
  <c r="A170" i="10"/>
  <c r="B170" i="10"/>
  <c r="C170" i="10"/>
  <c r="D170" i="10"/>
  <c r="E170" i="10"/>
  <c r="A171" i="10"/>
  <c r="B171" i="10"/>
  <c r="C171" i="10"/>
  <c r="D171" i="10"/>
  <c r="E171" i="10"/>
  <c r="A172" i="10"/>
  <c r="B172" i="10"/>
  <c r="C172" i="10"/>
  <c r="D172" i="10"/>
  <c r="E172" i="10"/>
  <c r="A173" i="10"/>
  <c r="B173" i="10"/>
  <c r="C173" i="10"/>
  <c r="D173" i="10"/>
  <c r="E173" i="10"/>
  <c r="A174" i="10"/>
  <c r="B174" i="10"/>
  <c r="C174" i="10"/>
  <c r="D174" i="10"/>
  <c r="E174" i="10"/>
  <c r="A175" i="10"/>
  <c r="B175" i="10"/>
  <c r="C175" i="10"/>
  <c r="D175" i="10"/>
  <c r="E175" i="10"/>
  <c r="A176" i="10"/>
  <c r="B176" i="10"/>
  <c r="C176" i="10"/>
  <c r="D176" i="10"/>
  <c r="E176" i="10"/>
  <c r="A177" i="10"/>
  <c r="B177" i="10"/>
  <c r="C177" i="10"/>
  <c r="D177" i="10"/>
  <c r="E177" i="10"/>
  <c r="A178" i="10"/>
  <c r="B178" i="10"/>
  <c r="C178" i="10"/>
  <c r="D178" i="10"/>
  <c r="E178" i="10"/>
  <c r="A179" i="10"/>
  <c r="B179" i="10"/>
  <c r="C179" i="10"/>
  <c r="D179" i="10"/>
  <c r="E179" i="10"/>
  <c r="A180" i="10"/>
  <c r="B180" i="10"/>
  <c r="C180" i="10"/>
  <c r="D180" i="10"/>
  <c r="E180" i="10"/>
  <c r="A181" i="10"/>
  <c r="B181" i="10"/>
  <c r="C181" i="10"/>
  <c r="D181" i="10"/>
  <c r="E181" i="10"/>
  <c r="A182" i="10"/>
  <c r="B182" i="10"/>
  <c r="C182" i="10"/>
  <c r="D182" i="10"/>
  <c r="E182" i="10"/>
  <c r="A183" i="10"/>
  <c r="B183" i="10"/>
  <c r="C183" i="10"/>
  <c r="D183" i="10"/>
  <c r="E183" i="10"/>
  <c r="A184" i="10"/>
  <c r="B184" i="10"/>
  <c r="C184" i="10"/>
  <c r="D184" i="10"/>
  <c r="E184" i="10"/>
  <c r="A185" i="10"/>
  <c r="B185" i="10"/>
  <c r="C185" i="10"/>
  <c r="D185" i="10"/>
  <c r="E185" i="10"/>
  <c r="A186" i="10"/>
  <c r="B186" i="10"/>
  <c r="C186" i="10"/>
  <c r="D186" i="10"/>
  <c r="E186" i="10"/>
  <c r="A187" i="10"/>
  <c r="B187" i="10"/>
  <c r="C187" i="10"/>
  <c r="D187" i="10"/>
  <c r="E187" i="10"/>
  <c r="A188" i="10"/>
  <c r="B188" i="10"/>
  <c r="C188" i="10"/>
  <c r="D188" i="10"/>
  <c r="E188" i="10"/>
  <c r="A189" i="10"/>
  <c r="B189" i="10"/>
  <c r="C189" i="10"/>
  <c r="D189" i="10"/>
  <c r="E189" i="10"/>
  <c r="A190" i="10"/>
  <c r="B190" i="10"/>
  <c r="C190" i="10"/>
  <c r="D190" i="10"/>
  <c r="E190" i="10"/>
  <c r="A191" i="10"/>
  <c r="B191" i="10"/>
  <c r="C191" i="10"/>
  <c r="D191" i="10"/>
  <c r="E191" i="10"/>
  <c r="A192" i="10"/>
  <c r="B192" i="10"/>
  <c r="C192" i="10"/>
  <c r="D192" i="10"/>
  <c r="E192" i="10"/>
  <c r="A193" i="10"/>
  <c r="B193" i="10"/>
  <c r="C193" i="10"/>
  <c r="D193" i="10"/>
  <c r="E193" i="10"/>
  <c r="A194" i="10"/>
  <c r="B194" i="10"/>
  <c r="C194" i="10"/>
  <c r="D194" i="10"/>
  <c r="E194" i="10"/>
  <c r="A195" i="10"/>
  <c r="B195" i="10"/>
  <c r="C195" i="10"/>
  <c r="D195" i="10"/>
  <c r="E195" i="10"/>
  <c r="A196" i="10"/>
  <c r="B196" i="10"/>
  <c r="C196" i="10"/>
  <c r="D196" i="10"/>
  <c r="E196" i="10"/>
  <c r="A197" i="10"/>
  <c r="B197" i="10"/>
  <c r="C197" i="10"/>
  <c r="D197" i="10"/>
  <c r="E197" i="10"/>
  <c r="A198" i="10"/>
  <c r="B198" i="10"/>
  <c r="C198" i="10"/>
  <c r="D198" i="10"/>
  <c r="E198" i="10"/>
  <c r="A199" i="10"/>
  <c r="B199" i="10"/>
  <c r="C199" i="10"/>
  <c r="D199" i="10"/>
  <c r="E199" i="10"/>
  <c r="A200" i="10"/>
  <c r="B200" i="10"/>
  <c r="C200" i="10"/>
  <c r="D200" i="10"/>
  <c r="E200" i="10"/>
  <c r="A201" i="10"/>
  <c r="B201" i="10"/>
  <c r="C201" i="10"/>
  <c r="D201" i="10"/>
  <c r="E201" i="10"/>
  <c r="A202" i="10"/>
  <c r="B202" i="10"/>
  <c r="C202" i="10"/>
  <c r="D202" i="10"/>
  <c r="E202" i="10"/>
  <c r="A203" i="10"/>
  <c r="B203" i="10"/>
  <c r="C203" i="10"/>
  <c r="D203" i="10"/>
  <c r="E203" i="10"/>
  <c r="A204" i="10"/>
  <c r="B204" i="10"/>
  <c r="C204" i="10"/>
  <c r="D204" i="10"/>
  <c r="E204" i="10"/>
  <c r="A205" i="10"/>
  <c r="B205" i="10"/>
  <c r="C205" i="10"/>
  <c r="D205" i="10"/>
  <c r="E205" i="10"/>
  <c r="A206" i="10"/>
  <c r="B206" i="10"/>
  <c r="C206" i="10"/>
  <c r="D206" i="10"/>
  <c r="E206" i="10"/>
  <c r="A207" i="10"/>
  <c r="B207" i="10"/>
  <c r="C207" i="10"/>
  <c r="D207" i="10"/>
  <c r="E207" i="10"/>
  <c r="A208" i="10"/>
  <c r="B208" i="10"/>
  <c r="C208" i="10"/>
  <c r="D208" i="10"/>
  <c r="E208" i="10"/>
  <c r="A209" i="10"/>
  <c r="B209" i="10"/>
  <c r="C209" i="10"/>
  <c r="D209" i="10"/>
  <c r="E209" i="10"/>
  <c r="A210" i="10"/>
  <c r="B210" i="10"/>
  <c r="C210" i="10"/>
  <c r="D210" i="10"/>
  <c r="E210" i="10"/>
  <c r="A211" i="10"/>
  <c r="B211" i="10"/>
  <c r="C211" i="10"/>
  <c r="D211" i="10"/>
  <c r="E211" i="10"/>
  <c r="A212" i="10"/>
  <c r="B212" i="10"/>
  <c r="C212" i="10"/>
  <c r="D212" i="10"/>
  <c r="E212" i="10"/>
  <c r="A213" i="10"/>
  <c r="B213" i="10"/>
  <c r="C213" i="10"/>
  <c r="D213" i="10"/>
  <c r="E213" i="10"/>
  <c r="A214" i="10"/>
  <c r="B214" i="10"/>
  <c r="C214" i="10"/>
  <c r="D214" i="10"/>
  <c r="E214" i="10"/>
  <c r="A215" i="10"/>
  <c r="B215" i="10"/>
  <c r="C215" i="10"/>
  <c r="D215" i="10"/>
  <c r="E215" i="10"/>
  <c r="A216" i="10"/>
  <c r="B216" i="10"/>
  <c r="C216" i="10"/>
  <c r="D216" i="10"/>
  <c r="E216" i="10"/>
  <c r="A217" i="10"/>
  <c r="B217" i="10"/>
  <c r="C217" i="10"/>
  <c r="D217" i="10"/>
  <c r="E217" i="10"/>
  <c r="A218" i="10"/>
  <c r="B218" i="10"/>
  <c r="C218" i="10"/>
  <c r="D218" i="10"/>
  <c r="E218" i="10"/>
  <c r="A219" i="10"/>
  <c r="B219" i="10"/>
  <c r="C219" i="10"/>
  <c r="D219" i="10"/>
  <c r="E219" i="10"/>
  <c r="A220" i="10"/>
  <c r="B220" i="10"/>
  <c r="C220" i="10"/>
  <c r="D220" i="10"/>
  <c r="E220" i="10"/>
  <c r="A221" i="10"/>
  <c r="B221" i="10"/>
  <c r="C221" i="10"/>
  <c r="D221" i="10"/>
  <c r="E221" i="10"/>
  <c r="A222" i="10"/>
  <c r="B222" i="10"/>
  <c r="C222" i="10"/>
  <c r="D222" i="10"/>
  <c r="E222" i="10"/>
  <c r="A223" i="10"/>
  <c r="B223" i="10"/>
  <c r="C223" i="10"/>
  <c r="D223" i="10"/>
  <c r="E223" i="10"/>
  <c r="A224" i="10"/>
  <c r="B224" i="10"/>
  <c r="C224" i="10"/>
  <c r="D224" i="10"/>
  <c r="E224" i="10"/>
  <c r="A225" i="10"/>
  <c r="B225" i="10"/>
  <c r="C225" i="10"/>
  <c r="D225" i="10"/>
  <c r="E225" i="10"/>
  <c r="A226" i="10"/>
  <c r="B226" i="10"/>
  <c r="C226" i="10"/>
  <c r="D226" i="10"/>
  <c r="E226" i="10"/>
  <c r="A227" i="10"/>
  <c r="B227" i="10"/>
  <c r="C227" i="10"/>
  <c r="D227" i="10"/>
  <c r="E227" i="10"/>
  <c r="A228" i="10"/>
  <c r="B228" i="10"/>
  <c r="C228" i="10"/>
  <c r="D228" i="10"/>
  <c r="E228" i="10"/>
  <c r="A229" i="10"/>
  <c r="B229" i="10"/>
  <c r="C229" i="10"/>
  <c r="D229" i="10"/>
  <c r="E229" i="10"/>
  <c r="A230" i="10"/>
  <c r="B230" i="10"/>
  <c r="C230" i="10"/>
  <c r="D230" i="10"/>
  <c r="E230" i="10"/>
  <c r="A231" i="10"/>
  <c r="B231" i="10"/>
  <c r="C231" i="10"/>
  <c r="D231" i="10"/>
  <c r="E231" i="10"/>
  <c r="A232" i="10"/>
  <c r="B232" i="10"/>
  <c r="C232" i="10"/>
  <c r="D232" i="10"/>
  <c r="E232" i="10"/>
  <c r="A233" i="10"/>
  <c r="B233" i="10"/>
  <c r="C233" i="10"/>
  <c r="D233" i="10"/>
  <c r="E233" i="10"/>
  <c r="A234" i="10"/>
  <c r="B234" i="10"/>
  <c r="C234" i="10"/>
  <c r="D234" i="10"/>
  <c r="E234" i="10"/>
  <c r="A235" i="10"/>
  <c r="B235" i="10"/>
  <c r="C235" i="10"/>
  <c r="D235" i="10"/>
  <c r="E235" i="10"/>
  <c r="A236" i="10"/>
  <c r="B236" i="10"/>
  <c r="C236" i="10"/>
  <c r="D236" i="10"/>
  <c r="E236" i="10"/>
  <c r="A237" i="10"/>
  <c r="B237" i="10"/>
  <c r="C237" i="10"/>
  <c r="D237" i="10"/>
  <c r="E237" i="10"/>
  <c r="A238" i="10"/>
  <c r="B238" i="10"/>
  <c r="C238" i="10"/>
  <c r="D238" i="10"/>
  <c r="E238" i="10"/>
  <c r="A239" i="10"/>
  <c r="B239" i="10"/>
  <c r="C239" i="10"/>
  <c r="D239" i="10"/>
  <c r="E239" i="10"/>
  <c r="A240" i="10"/>
  <c r="B240" i="10"/>
  <c r="C240" i="10"/>
  <c r="D240" i="10"/>
  <c r="E240" i="10"/>
  <c r="A241" i="10"/>
  <c r="B241" i="10"/>
  <c r="C241" i="10"/>
  <c r="D241" i="10"/>
  <c r="E241" i="10"/>
  <c r="A242" i="10"/>
  <c r="B242" i="10"/>
  <c r="C242" i="10"/>
  <c r="D242" i="10"/>
  <c r="E242" i="10"/>
  <c r="A243" i="10"/>
  <c r="B243" i="10"/>
  <c r="C243" i="10"/>
  <c r="D243" i="10"/>
  <c r="E243" i="10"/>
  <c r="A244" i="10"/>
  <c r="B244" i="10"/>
  <c r="C244" i="10"/>
  <c r="D244" i="10"/>
  <c r="E244" i="10"/>
  <c r="A245" i="10"/>
  <c r="B245" i="10"/>
  <c r="C245" i="10"/>
  <c r="D245" i="10"/>
  <c r="E245" i="10"/>
  <c r="A246" i="10"/>
  <c r="B246" i="10"/>
  <c r="C246" i="10"/>
  <c r="D246" i="10"/>
  <c r="E246" i="10"/>
  <c r="A247" i="10"/>
  <c r="B247" i="10"/>
  <c r="C247" i="10"/>
  <c r="D247" i="10"/>
  <c r="E247" i="10"/>
  <c r="A248" i="10"/>
  <c r="B248" i="10"/>
  <c r="C248" i="10"/>
  <c r="D248" i="10"/>
  <c r="E248" i="10"/>
  <c r="A249" i="10"/>
  <c r="B249" i="10"/>
  <c r="C249" i="10"/>
  <c r="D249" i="10"/>
  <c r="E249" i="10"/>
  <c r="A250" i="10"/>
  <c r="B250" i="10"/>
  <c r="C250" i="10"/>
  <c r="D250" i="10"/>
  <c r="E250" i="10"/>
  <c r="A251" i="10"/>
  <c r="B251" i="10"/>
  <c r="C251" i="10"/>
  <c r="D251" i="10"/>
  <c r="E251" i="10"/>
  <c r="A252" i="10"/>
  <c r="B252" i="10"/>
  <c r="C252" i="10"/>
  <c r="D252" i="10"/>
  <c r="E252" i="10"/>
  <c r="A253" i="10"/>
  <c r="B253" i="10"/>
  <c r="C253" i="10"/>
  <c r="D253" i="10"/>
  <c r="E253" i="10"/>
  <c r="A254" i="10"/>
  <c r="B254" i="10"/>
  <c r="C254" i="10"/>
  <c r="D254" i="10"/>
  <c r="E254" i="10"/>
  <c r="A255" i="10"/>
  <c r="B255" i="10"/>
  <c r="C255" i="10"/>
  <c r="D255" i="10"/>
  <c r="E255" i="10"/>
  <c r="A256" i="10"/>
  <c r="B256" i="10"/>
  <c r="C256" i="10"/>
  <c r="D256" i="10"/>
  <c r="E256" i="10"/>
  <c r="A257" i="10"/>
  <c r="B257" i="10"/>
  <c r="C257" i="10"/>
  <c r="D257" i="10"/>
  <c r="E257" i="10"/>
  <c r="A258" i="10"/>
  <c r="B258" i="10"/>
  <c r="C258" i="10"/>
  <c r="D258" i="10"/>
  <c r="E258" i="10"/>
  <c r="A259" i="10"/>
  <c r="B259" i="10"/>
  <c r="C259" i="10"/>
  <c r="D259" i="10"/>
  <c r="E259" i="10"/>
  <c r="A260" i="10"/>
  <c r="B260" i="10"/>
  <c r="C260" i="10"/>
  <c r="D260" i="10"/>
  <c r="E260" i="10"/>
  <c r="A261" i="10"/>
  <c r="B261" i="10"/>
  <c r="C261" i="10"/>
  <c r="D261" i="10"/>
  <c r="E261" i="10"/>
  <c r="A262" i="10"/>
  <c r="B262" i="10"/>
  <c r="C262" i="10"/>
  <c r="D262" i="10"/>
  <c r="E262" i="10"/>
  <c r="A263" i="10"/>
  <c r="B263" i="10"/>
  <c r="C263" i="10"/>
  <c r="D263" i="10"/>
  <c r="E263" i="10"/>
  <c r="A264" i="10"/>
  <c r="B264" i="10"/>
  <c r="C264" i="10"/>
  <c r="D264" i="10"/>
  <c r="E264" i="10"/>
  <c r="A265" i="10"/>
  <c r="B265" i="10"/>
  <c r="C265" i="10"/>
  <c r="D265" i="10"/>
  <c r="E265" i="10"/>
  <c r="A266" i="10"/>
  <c r="B266" i="10"/>
  <c r="C266" i="10"/>
  <c r="D266" i="10"/>
  <c r="E266" i="10"/>
  <c r="A267" i="10"/>
  <c r="B267" i="10"/>
  <c r="C267" i="10"/>
  <c r="D267" i="10"/>
  <c r="E267" i="10"/>
  <c r="A268" i="10"/>
  <c r="B268" i="10"/>
  <c r="C268" i="10"/>
  <c r="D268" i="10"/>
  <c r="E268" i="10"/>
  <c r="A269" i="10"/>
  <c r="B269" i="10"/>
  <c r="C269" i="10"/>
  <c r="D269" i="10"/>
  <c r="E269" i="10"/>
  <c r="A270" i="10"/>
  <c r="B270" i="10"/>
  <c r="C270" i="10"/>
  <c r="D270" i="10"/>
  <c r="E270" i="10"/>
  <c r="A271" i="10"/>
  <c r="B271" i="10"/>
  <c r="C271" i="10"/>
  <c r="D271" i="10"/>
  <c r="E271" i="10"/>
  <c r="A272" i="10"/>
  <c r="B272" i="10"/>
  <c r="C272" i="10"/>
  <c r="D272" i="10"/>
  <c r="E272" i="10"/>
  <c r="A273" i="10"/>
  <c r="B273" i="10"/>
  <c r="C273" i="10"/>
  <c r="D273" i="10"/>
  <c r="E273" i="10"/>
  <c r="A274" i="10"/>
  <c r="B274" i="10"/>
  <c r="C274" i="10"/>
  <c r="D274" i="10"/>
  <c r="E274" i="10"/>
  <c r="A275" i="10"/>
  <c r="B275" i="10"/>
  <c r="C275" i="10"/>
  <c r="D275" i="10"/>
  <c r="E275" i="10"/>
  <c r="A276" i="10"/>
  <c r="B276" i="10"/>
  <c r="C276" i="10"/>
  <c r="D276" i="10"/>
  <c r="E276" i="10"/>
  <c r="A277" i="10"/>
  <c r="B277" i="10"/>
  <c r="C277" i="10"/>
  <c r="D277" i="10"/>
  <c r="E277" i="10"/>
  <c r="A278" i="10"/>
  <c r="B278" i="10"/>
  <c r="C278" i="10"/>
  <c r="D278" i="10"/>
  <c r="E278" i="10"/>
  <c r="A279" i="10"/>
  <c r="B279" i="10"/>
  <c r="C279" i="10"/>
  <c r="D279" i="10"/>
  <c r="E279" i="10"/>
  <c r="A280" i="10"/>
  <c r="B280" i="10"/>
  <c r="C280" i="10"/>
  <c r="D280" i="10"/>
  <c r="E280" i="10"/>
  <c r="A281" i="10"/>
  <c r="B281" i="10"/>
  <c r="C281" i="10"/>
  <c r="D281" i="10"/>
  <c r="E281" i="10"/>
  <c r="A282" i="10"/>
  <c r="B282" i="10"/>
  <c r="C282" i="10"/>
  <c r="D282" i="10"/>
  <c r="E282" i="10"/>
  <c r="A283" i="10"/>
  <c r="B283" i="10"/>
  <c r="C283" i="10"/>
  <c r="D283" i="10"/>
  <c r="E283" i="10"/>
  <c r="A284" i="10"/>
  <c r="B284" i="10"/>
  <c r="C284" i="10"/>
  <c r="D284" i="10"/>
  <c r="E284" i="10"/>
  <c r="A285" i="10"/>
  <c r="B285" i="10"/>
  <c r="C285" i="10"/>
  <c r="D285" i="10"/>
  <c r="E285" i="10"/>
  <c r="A286" i="10"/>
  <c r="B286" i="10"/>
  <c r="C286" i="10"/>
  <c r="D286" i="10"/>
  <c r="E286" i="10"/>
  <c r="A287" i="10"/>
  <c r="B287" i="10"/>
  <c r="C287" i="10"/>
  <c r="D287" i="10"/>
  <c r="E287" i="10"/>
  <c r="A288" i="10"/>
  <c r="B288" i="10"/>
  <c r="C288" i="10"/>
  <c r="D288" i="10"/>
  <c r="E288" i="10"/>
  <c r="A289" i="10"/>
  <c r="B289" i="10"/>
  <c r="C289" i="10"/>
  <c r="D289" i="10"/>
  <c r="E289" i="10"/>
  <c r="A290" i="10"/>
  <c r="B290" i="10"/>
  <c r="C290" i="10"/>
  <c r="D290" i="10"/>
  <c r="E290" i="10"/>
  <c r="A291" i="10"/>
  <c r="B291" i="10"/>
  <c r="C291" i="10"/>
  <c r="D291" i="10"/>
  <c r="E291" i="10"/>
  <c r="A292" i="10"/>
  <c r="B292" i="10"/>
  <c r="C292" i="10"/>
  <c r="D292" i="10"/>
  <c r="E292" i="10"/>
  <c r="A293" i="10"/>
  <c r="B293" i="10"/>
  <c r="C293" i="10"/>
  <c r="D293" i="10"/>
  <c r="E293" i="10"/>
  <c r="A294" i="10"/>
  <c r="B294" i="10"/>
  <c r="C294" i="10"/>
  <c r="D294" i="10"/>
  <c r="E294" i="10"/>
  <c r="A295" i="10"/>
  <c r="B295" i="10"/>
  <c r="C295" i="10"/>
  <c r="D295" i="10"/>
  <c r="E295" i="10"/>
  <c r="A296" i="10"/>
  <c r="B296" i="10"/>
  <c r="C296" i="10"/>
  <c r="D296" i="10"/>
  <c r="E296" i="10"/>
  <c r="A297" i="10"/>
  <c r="B297" i="10"/>
  <c r="C297" i="10"/>
  <c r="D297" i="10"/>
  <c r="E297" i="10"/>
  <c r="A298" i="10"/>
  <c r="B298" i="10"/>
  <c r="C298" i="10"/>
  <c r="D298" i="10"/>
  <c r="E298" i="10"/>
  <c r="A299" i="10"/>
  <c r="B299" i="10"/>
  <c r="C299" i="10"/>
  <c r="D299" i="10"/>
  <c r="E299" i="10"/>
  <c r="A300" i="10"/>
  <c r="B300" i="10"/>
  <c r="C300" i="10"/>
  <c r="D300" i="10"/>
  <c r="E300" i="10"/>
  <c r="A301" i="10"/>
  <c r="B301" i="10"/>
  <c r="C301" i="10"/>
  <c r="D301" i="10"/>
  <c r="E301" i="10"/>
  <c r="A302" i="10"/>
  <c r="B302" i="10"/>
  <c r="C302" i="10"/>
  <c r="D302" i="10"/>
  <c r="E302" i="10"/>
  <c r="A303" i="10"/>
  <c r="B303" i="10"/>
  <c r="C303" i="10"/>
  <c r="D303" i="10"/>
  <c r="E303" i="10"/>
  <c r="A304" i="10"/>
  <c r="B304" i="10"/>
  <c r="C304" i="10"/>
  <c r="D304" i="10"/>
  <c r="E304" i="10"/>
  <c r="A305" i="10"/>
  <c r="B305" i="10"/>
  <c r="C305" i="10"/>
  <c r="D305" i="10"/>
  <c r="E305" i="10"/>
  <c r="A306" i="10"/>
  <c r="B306" i="10"/>
  <c r="C306" i="10"/>
  <c r="D306" i="10"/>
  <c r="E306" i="10"/>
  <c r="A307" i="10"/>
  <c r="B307" i="10"/>
  <c r="C307" i="10"/>
  <c r="D307" i="10"/>
  <c r="E307" i="10"/>
  <c r="A308" i="10"/>
  <c r="B308" i="10"/>
  <c r="C308" i="10"/>
  <c r="D308" i="10"/>
  <c r="E308" i="10"/>
  <c r="A309" i="10"/>
  <c r="B309" i="10"/>
  <c r="C309" i="10"/>
  <c r="D309" i="10"/>
  <c r="E309" i="10"/>
  <c r="A310" i="10"/>
  <c r="B310" i="10"/>
  <c r="C310" i="10"/>
  <c r="D310" i="10"/>
  <c r="E310" i="10"/>
  <c r="A311" i="10"/>
  <c r="B311" i="10"/>
  <c r="C311" i="10"/>
  <c r="D311" i="10"/>
  <c r="E311" i="10"/>
  <c r="A312" i="10"/>
  <c r="B312" i="10"/>
  <c r="C312" i="10"/>
  <c r="D312" i="10"/>
  <c r="E312" i="10"/>
  <c r="A313" i="10"/>
  <c r="B313" i="10"/>
  <c r="C313" i="10"/>
  <c r="D313" i="10"/>
  <c r="E313" i="10"/>
  <c r="A314" i="10"/>
  <c r="B314" i="10"/>
  <c r="C314" i="10"/>
  <c r="D314" i="10"/>
  <c r="E314" i="10"/>
  <c r="A315" i="10"/>
  <c r="B315" i="10"/>
  <c r="C315" i="10"/>
  <c r="D315" i="10"/>
  <c r="E315" i="10"/>
  <c r="A316" i="10"/>
  <c r="B316" i="10"/>
  <c r="C316" i="10"/>
  <c r="D316" i="10"/>
  <c r="E316" i="10"/>
  <c r="A317" i="10"/>
  <c r="B317" i="10"/>
  <c r="C317" i="10"/>
  <c r="D317" i="10"/>
  <c r="E317" i="10"/>
  <c r="J60" i="5" s="1"/>
  <c r="A318" i="10"/>
  <c r="B318" i="10"/>
  <c r="C318" i="10"/>
  <c r="D318" i="10"/>
  <c r="I60" i="5" s="1"/>
  <c r="E318" i="10"/>
  <c r="A319" i="10"/>
  <c r="B319" i="10"/>
  <c r="C319" i="10"/>
  <c r="D319" i="10"/>
  <c r="E319" i="10"/>
  <c r="A320" i="10"/>
  <c r="B320" i="10"/>
  <c r="C320" i="10"/>
  <c r="D320" i="10"/>
  <c r="E320" i="10"/>
  <c r="A321" i="10"/>
  <c r="B321" i="10"/>
  <c r="C321" i="10"/>
  <c r="D321" i="10"/>
  <c r="E321" i="10"/>
  <c r="A322" i="10"/>
  <c r="B322" i="10"/>
  <c r="C322" i="10"/>
  <c r="D322" i="10"/>
  <c r="E322" i="10"/>
  <c r="A323" i="10"/>
  <c r="B323" i="10"/>
  <c r="C323" i="10"/>
  <c r="D323" i="10"/>
  <c r="E323" i="10"/>
  <c r="A324" i="10"/>
  <c r="B324" i="10"/>
  <c r="C324" i="10"/>
  <c r="D324" i="10"/>
  <c r="E324" i="10"/>
  <c r="A325" i="10"/>
  <c r="B325" i="10"/>
  <c r="C325" i="10"/>
  <c r="D325" i="10"/>
  <c r="E325" i="10"/>
  <c r="A326" i="10"/>
  <c r="B326" i="10"/>
  <c r="C326" i="10"/>
  <c r="D326" i="10"/>
  <c r="E326" i="10"/>
  <c r="A327" i="10"/>
  <c r="B327" i="10"/>
  <c r="C327" i="10"/>
  <c r="D327" i="10"/>
  <c r="E327" i="10"/>
  <c r="A328" i="10"/>
  <c r="B328" i="10"/>
  <c r="C328" i="10"/>
  <c r="D328" i="10"/>
  <c r="E328" i="10"/>
  <c r="A329" i="10"/>
  <c r="B329" i="10"/>
  <c r="C329" i="10"/>
  <c r="D329" i="10"/>
  <c r="E329" i="10"/>
  <c r="A330" i="10"/>
  <c r="B330" i="10"/>
  <c r="C330" i="10"/>
  <c r="D330" i="10"/>
  <c r="E330" i="10"/>
  <c r="A331" i="10"/>
  <c r="B331" i="10"/>
  <c r="C331" i="10"/>
  <c r="D331" i="10"/>
  <c r="E331" i="10"/>
  <c r="A332" i="10"/>
  <c r="B332" i="10"/>
  <c r="C332" i="10"/>
  <c r="D332" i="10"/>
  <c r="E332" i="10"/>
  <c r="A333" i="10"/>
  <c r="B333" i="10"/>
  <c r="C333" i="10"/>
  <c r="D333" i="10"/>
  <c r="E333" i="10"/>
  <c r="A334" i="10"/>
  <c r="B334" i="10"/>
  <c r="C334" i="10"/>
  <c r="D334" i="10"/>
  <c r="E334" i="10"/>
  <c r="A335" i="10"/>
  <c r="B335" i="10"/>
  <c r="C335" i="10"/>
  <c r="D335" i="10"/>
  <c r="E335" i="10"/>
  <c r="A336" i="10"/>
  <c r="B336" i="10"/>
  <c r="C336" i="10"/>
  <c r="D336" i="10"/>
  <c r="E336" i="10"/>
  <c r="A337" i="10"/>
  <c r="B337" i="10"/>
  <c r="C337" i="10"/>
  <c r="D337" i="10"/>
  <c r="E337" i="10"/>
  <c r="A338" i="10"/>
  <c r="B338" i="10"/>
  <c r="C338" i="10"/>
  <c r="D338" i="10"/>
  <c r="E338" i="10"/>
  <c r="A339" i="10"/>
  <c r="B339" i="10"/>
  <c r="C339" i="10"/>
  <c r="D339" i="10"/>
  <c r="E339" i="10"/>
  <c r="A340" i="10"/>
  <c r="B340" i="10"/>
  <c r="C340" i="10"/>
  <c r="D340" i="10"/>
  <c r="E340" i="10"/>
  <c r="A341" i="10"/>
  <c r="B341" i="10"/>
  <c r="C341" i="10"/>
  <c r="D341" i="10"/>
  <c r="E341" i="10"/>
  <c r="A342" i="10"/>
  <c r="B342" i="10"/>
  <c r="C342" i="10"/>
  <c r="D342" i="10"/>
  <c r="E342" i="10"/>
  <c r="A343" i="10"/>
  <c r="B343" i="10"/>
  <c r="C343" i="10"/>
  <c r="D343" i="10"/>
  <c r="E343" i="10"/>
  <c r="A344" i="10"/>
  <c r="B344" i="10"/>
  <c r="C344" i="10"/>
  <c r="D344" i="10"/>
  <c r="E344" i="10"/>
  <c r="A345" i="10"/>
  <c r="B345" i="10"/>
  <c r="C345" i="10"/>
  <c r="D345" i="10"/>
  <c r="E345" i="10"/>
  <c r="A346" i="10"/>
  <c r="B346" i="10"/>
  <c r="C346" i="10"/>
  <c r="D346" i="10"/>
  <c r="E346" i="10"/>
  <c r="A347" i="10"/>
  <c r="B347" i="10"/>
  <c r="C347" i="10"/>
  <c r="D347" i="10"/>
  <c r="E347" i="10"/>
  <c r="A348" i="10"/>
  <c r="B348" i="10"/>
  <c r="C348" i="10"/>
  <c r="D348" i="10"/>
  <c r="E348" i="10"/>
  <c r="A349" i="10"/>
  <c r="B349" i="10"/>
  <c r="C349" i="10"/>
  <c r="D349" i="10"/>
  <c r="E349" i="10"/>
  <c r="A350" i="10"/>
  <c r="B350" i="10"/>
  <c r="C350" i="10"/>
  <c r="D350" i="10"/>
  <c r="E350" i="10"/>
  <c r="A351" i="10"/>
  <c r="B351" i="10"/>
  <c r="C351" i="10"/>
  <c r="D351" i="10"/>
  <c r="E351" i="10"/>
  <c r="A352" i="10"/>
  <c r="B352" i="10"/>
  <c r="C352" i="10"/>
  <c r="D352" i="10"/>
  <c r="E352" i="10"/>
  <c r="A353" i="10"/>
  <c r="B353" i="10"/>
  <c r="C353" i="10"/>
  <c r="D353" i="10"/>
  <c r="E353" i="10"/>
  <c r="A354" i="10"/>
  <c r="B354" i="10"/>
  <c r="C354" i="10"/>
  <c r="D354" i="10"/>
  <c r="E354" i="10"/>
  <c r="A355" i="10"/>
  <c r="B355" i="10"/>
  <c r="C355" i="10"/>
  <c r="D355" i="10"/>
  <c r="E355" i="10"/>
  <c r="A356" i="10"/>
  <c r="B356" i="10"/>
  <c r="C356" i="10"/>
  <c r="D356" i="10"/>
  <c r="E356" i="10"/>
  <c r="A357" i="10"/>
  <c r="B357" i="10"/>
  <c r="C357" i="10"/>
  <c r="D357" i="10"/>
  <c r="E357" i="10"/>
  <c r="A358" i="10"/>
  <c r="B358" i="10"/>
  <c r="C358" i="10"/>
  <c r="D358" i="10"/>
  <c r="E358" i="10"/>
  <c r="A359" i="10"/>
  <c r="B359" i="10"/>
  <c r="C359" i="10"/>
  <c r="D359" i="10"/>
  <c r="E359" i="10"/>
  <c r="A360" i="10"/>
  <c r="B360" i="10"/>
  <c r="C360" i="10"/>
  <c r="D360" i="10"/>
  <c r="E360" i="10"/>
  <c r="A361" i="10"/>
  <c r="B361" i="10"/>
  <c r="C361" i="10"/>
  <c r="D361" i="10"/>
  <c r="E361" i="10"/>
  <c r="A362" i="10"/>
  <c r="B362" i="10"/>
  <c r="C362" i="10"/>
  <c r="D362" i="10"/>
  <c r="E362" i="10"/>
  <c r="A363" i="10"/>
  <c r="B363" i="10"/>
  <c r="C363" i="10"/>
  <c r="D363" i="10"/>
  <c r="E363" i="10"/>
  <c r="A364" i="10"/>
  <c r="B364" i="10"/>
  <c r="C364" i="10"/>
  <c r="D364" i="10"/>
  <c r="E364" i="10"/>
  <c r="A365" i="10"/>
  <c r="B365" i="10"/>
  <c r="C365" i="10"/>
  <c r="D365" i="10"/>
  <c r="E365" i="10"/>
  <c r="A366" i="10"/>
  <c r="B366" i="10"/>
  <c r="C366" i="10"/>
  <c r="D366" i="10"/>
  <c r="E366" i="10"/>
  <c r="A367" i="10"/>
  <c r="B367" i="10"/>
  <c r="C367" i="10"/>
  <c r="D367" i="10"/>
  <c r="E367" i="10"/>
  <c r="A368" i="10"/>
  <c r="B368" i="10"/>
  <c r="C368" i="10"/>
  <c r="D368" i="10"/>
  <c r="E368" i="10"/>
  <c r="A369" i="10"/>
  <c r="B369" i="10"/>
  <c r="C369" i="10"/>
  <c r="D369" i="10"/>
  <c r="E369" i="10"/>
  <c r="A370" i="10"/>
  <c r="B370" i="10"/>
  <c r="C370" i="10"/>
  <c r="D370" i="10"/>
  <c r="E370" i="10"/>
  <c r="A371" i="10"/>
  <c r="B371" i="10"/>
  <c r="C371" i="10"/>
  <c r="D371" i="10"/>
  <c r="I70" i="5" s="1"/>
  <c r="E371" i="10"/>
  <c r="A372" i="10"/>
  <c r="B372" i="10"/>
  <c r="C372" i="10"/>
  <c r="D372" i="10"/>
  <c r="E372" i="10"/>
  <c r="A373" i="10"/>
  <c r="B373" i="10"/>
  <c r="C373" i="10"/>
  <c r="D373" i="10"/>
  <c r="I71" i="5" s="1"/>
  <c r="E373" i="10"/>
  <c r="A374" i="10"/>
  <c r="B374" i="10"/>
  <c r="C374" i="10"/>
  <c r="D374" i="10"/>
  <c r="E374" i="10"/>
  <c r="A375" i="10"/>
  <c r="B375" i="10"/>
  <c r="C375" i="10"/>
  <c r="D375" i="10"/>
  <c r="E375" i="10"/>
  <c r="C376" i="10"/>
  <c r="D376" i="10"/>
  <c r="E376" i="10"/>
  <c r="H9" i="5"/>
  <c r="I9" i="5"/>
  <c r="J9" i="5"/>
  <c r="H12" i="5"/>
  <c r="I12" i="5"/>
  <c r="J12" i="5"/>
  <c r="H13" i="5"/>
  <c r="I13" i="5"/>
  <c r="J13" i="5"/>
  <c r="H14" i="5"/>
  <c r="I14" i="5"/>
  <c r="J14" i="5"/>
  <c r="H15" i="5"/>
  <c r="I15" i="5"/>
  <c r="J15" i="5"/>
  <c r="H18" i="5"/>
  <c r="I18" i="5"/>
  <c r="J18" i="5"/>
  <c r="H19" i="5"/>
  <c r="I19" i="5"/>
  <c r="J19" i="5"/>
  <c r="H20" i="5"/>
  <c r="I20" i="5"/>
  <c r="J20" i="5"/>
  <c r="H21" i="5"/>
  <c r="I21" i="5"/>
  <c r="J21" i="5"/>
  <c r="H22" i="5"/>
  <c r="I22" i="5"/>
  <c r="J22" i="5"/>
  <c r="H25" i="5"/>
  <c r="I25" i="5"/>
  <c r="J25" i="5"/>
  <c r="H26" i="5"/>
  <c r="I26" i="5"/>
  <c r="J26" i="5"/>
  <c r="H27" i="5"/>
  <c r="I27" i="5"/>
  <c r="J27" i="5"/>
  <c r="H28" i="5"/>
  <c r="I28" i="5"/>
  <c r="J28" i="5"/>
  <c r="H29" i="5"/>
  <c r="I29" i="5"/>
  <c r="J29" i="5"/>
  <c r="H30" i="5"/>
  <c r="I30" i="5"/>
  <c r="J30" i="5"/>
  <c r="H33" i="5"/>
  <c r="I33" i="5"/>
  <c r="J33" i="5"/>
  <c r="H34" i="5"/>
  <c r="I34" i="5"/>
  <c r="J34" i="5"/>
  <c r="H37" i="5"/>
  <c r="I37" i="5"/>
  <c r="J37" i="5"/>
  <c r="H38" i="5"/>
  <c r="I38" i="5"/>
  <c r="J38" i="5"/>
  <c r="H39" i="5"/>
  <c r="I39" i="5"/>
  <c r="J39" i="5"/>
  <c r="H40" i="5"/>
  <c r="I40" i="5"/>
  <c r="J40" i="5"/>
  <c r="H43" i="5"/>
  <c r="I43" i="5"/>
  <c r="J43" i="5"/>
  <c r="H44" i="5"/>
  <c r="I44" i="5"/>
  <c r="J44" i="5"/>
  <c r="H45" i="5"/>
  <c r="I45" i="5"/>
  <c r="J45" i="5"/>
  <c r="H46" i="5"/>
  <c r="I46" i="5"/>
  <c r="J46" i="5"/>
  <c r="H49" i="5"/>
  <c r="I49" i="5"/>
  <c r="J49" i="5"/>
  <c r="H50" i="5"/>
  <c r="I50" i="5"/>
  <c r="J50" i="5"/>
  <c r="H51" i="5"/>
  <c r="I51" i="5"/>
  <c r="J51" i="5"/>
  <c r="H54" i="5"/>
  <c r="I54" i="5"/>
  <c r="J54" i="5"/>
  <c r="H55" i="5"/>
  <c r="I55" i="5"/>
  <c r="J55" i="5"/>
  <c r="H56" i="5"/>
  <c r="I56" i="5"/>
  <c r="J56" i="5"/>
  <c r="H57" i="5"/>
  <c r="I57" i="5"/>
  <c r="J57" i="5"/>
  <c r="H60" i="5"/>
  <c r="H61" i="5"/>
  <c r="I61" i="5"/>
  <c r="J61" i="5"/>
  <c r="H64" i="5"/>
  <c r="I64" i="5"/>
  <c r="J64" i="5"/>
  <c r="H65" i="5"/>
  <c r="I65" i="5"/>
  <c r="J65" i="5"/>
  <c r="H66" i="5"/>
  <c r="I66" i="5"/>
  <c r="J66" i="5"/>
  <c r="H69" i="5"/>
  <c r="I69" i="5"/>
  <c r="J69" i="5"/>
  <c r="H70" i="5"/>
  <c r="J70" i="5"/>
  <c r="G5" i="1"/>
  <c r="G6" i="1"/>
  <c r="G7" i="1"/>
  <c r="G8" i="1"/>
  <c r="G9" i="1"/>
  <c r="G10" i="1"/>
  <c r="G11" i="1"/>
  <c r="G12" i="1"/>
  <c r="G14" i="1"/>
  <c r="G15" i="1"/>
  <c r="G16" i="1"/>
  <c r="G17"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1" i="1"/>
  <c r="G52" i="1"/>
  <c r="G53" i="1"/>
  <c r="G54" i="1"/>
  <c r="G55" i="1"/>
  <c r="G58" i="1"/>
  <c r="G59" i="1"/>
  <c r="G60" i="1"/>
  <c r="G62" i="1"/>
  <c r="G63" i="1"/>
  <c r="G64" i="1"/>
  <c r="G66" i="1"/>
  <c r="G67" i="1"/>
  <c r="G69" i="1"/>
  <c r="G14" i="5" s="1"/>
  <c r="G71" i="1"/>
  <c r="G72" i="1"/>
  <c r="G73" i="1"/>
  <c r="G74" i="1"/>
  <c r="G75" i="1"/>
  <c r="G76" i="1"/>
  <c r="G77" i="1"/>
  <c r="G78" i="1"/>
  <c r="G79" i="1"/>
  <c r="G80" i="1"/>
  <c r="G81" i="1"/>
  <c r="G82" i="1"/>
  <c r="G85" i="1"/>
  <c r="G18" i="5" s="1"/>
  <c r="G87" i="1"/>
  <c r="G88" i="1"/>
  <c r="G89" i="1"/>
  <c r="G91" i="1"/>
  <c r="G20" i="5" s="1"/>
  <c r="G93" i="1"/>
  <c r="G94" i="1"/>
  <c r="G95" i="1"/>
  <c r="G96" i="1"/>
  <c r="G97" i="1"/>
  <c r="G98" i="1"/>
  <c r="G99" i="1"/>
  <c r="G100" i="1"/>
  <c r="G101" i="1"/>
  <c r="G102" i="1"/>
  <c r="G103" i="1"/>
  <c r="G104" i="1"/>
  <c r="G105" i="1"/>
  <c r="G106" i="1"/>
  <c r="G107" i="1"/>
  <c r="G108" i="1"/>
  <c r="G110" i="1"/>
  <c r="G111" i="1"/>
  <c r="G112" i="1"/>
  <c r="G113" i="1"/>
  <c r="G114" i="1"/>
  <c r="G115" i="1"/>
  <c r="G116" i="1"/>
  <c r="G117" i="1"/>
  <c r="G118" i="1"/>
  <c r="G119" i="1"/>
  <c r="G120" i="1"/>
  <c r="G121" i="1"/>
  <c r="G122" i="1"/>
  <c r="G123" i="1"/>
  <c r="G124" i="1"/>
  <c r="G125" i="1"/>
  <c r="G126" i="1"/>
  <c r="G127" i="1"/>
  <c r="G130" i="1"/>
  <c r="G25" i="5" s="1"/>
  <c r="G132" i="1"/>
  <c r="G133" i="1"/>
  <c r="G135" i="1"/>
  <c r="G136" i="1"/>
  <c r="G137" i="1"/>
  <c r="G138" i="1"/>
  <c r="G139" i="1"/>
  <c r="G140" i="1"/>
  <c r="G142" i="1"/>
  <c r="G143" i="1"/>
  <c r="G144" i="1"/>
  <c r="G145" i="1"/>
  <c r="G146" i="1"/>
  <c r="G147" i="1"/>
  <c r="G148" i="1"/>
  <c r="G149" i="1"/>
  <c r="G150" i="1"/>
  <c r="G151" i="1"/>
  <c r="G152" i="1"/>
  <c r="G153" i="1"/>
  <c r="G155" i="1"/>
  <c r="G156" i="1"/>
  <c r="G157" i="1"/>
  <c r="G158" i="1"/>
  <c r="G159" i="1"/>
  <c r="G160" i="1"/>
  <c r="G162" i="1"/>
  <c r="G30" i="5" s="1"/>
  <c r="G165" i="1"/>
  <c r="G166" i="1"/>
  <c r="G167" i="1"/>
  <c r="G168" i="1"/>
  <c r="G169" i="1"/>
  <c r="G171" i="1"/>
  <c r="G172" i="1"/>
  <c r="G173" i="1"/>
  <c r="G174" i="1"/>
  <c r="G175" i="1"/>
  <c r="G176" i="1"/>
  <c r="G177" i="1"/>
  <c r="G178" i="1"/>
  <c r="G179" i="1"/>
  <c r="G181" i="1"/>
  <c r="G182" i="1"/>
  <c r="G183" i="1"/>
  <c r="G184" i="1"/>
  <c r="G185" i="1"/>
  <c r="G186" i="1"/>
  <c r="G187" i="1"/>
  <c r="G190" i="1"/>
  <c r="G37" i="5" s="1"/>
  <c r="G192" i="1"/>
  <c r="G193" i="1"/>
  <c r="G194" i="1"/>
  <c r="G196" i="1"/>
  <c r="G197" i="1"/>
  <c r="G198" i="1"/>
  <c r="G199" i="1"/>
  <c r="G200" i="1"/>
  <c r="G202" i="1"/>
  <c r="G203" i="1"/>
  <c r="G204" i="1"/>
  <c r="G207" i="1"/>
  <c r="G208" i="1"/>
  <c r="G209" i="1"/>
  <c r="G210" i="1"/>
  <c r="G211" i="1"/>
  <c r="G212" i="1"/>
  <c r="G214" i="1"/>
  <c r="G215" i="1"/>
  <c r="G216" i="1"/>
  <c r="G217" i="1"/>
  <c r="G218" i="1"/>
  <c r="G220" i="1"/>
  <c r="G221" i="1"/>
  <c r="G222" i="1"/>
  <c r="G224" i="1"/>
  <c r="G225" i="1"/>
  <c r="G226" i="1"/>
  <c r="G227" i="1"/>
  <c r="G228" i="1"/>
  <c r="G230" i="1"/>
  <c r="G231" i="1"/>
  <c r="G232" i="1"/>
  <c r="G233" i="1"/>
  <c r="G234" i="1"/>
  <c r="G235" i="1"/>
  <c r="G236" i="1"/>
  <c r="G237" i="1"/>
  <c r="G238" i="1"/>
  <c r="G239" i="1"/>
  <c r="G241" i="1"/>
  <c r="G242" i="1"/>
  <c r="G243" i="1"/>
  <c r="G246" i="1"/>
  <c r="G247" i="1"/>
  <c r="G248" i="1"/>
  <c r="G249" i="1"/>
  <c r="G250" i="1"/>
  <c r="G251" i="1"/>
  <c r="G252" i="1"/>
  <c r="G253" i="1"/>
  <c r="G254" i="1"/>
  <c r="G255" i="1"/>
  <c r="G256" i="1"/>
  <c r="G257" i="1"/>
  <c r="G259" i="1"/>
  <c r="G260" i="1"/>
  <c r="G261" i="1"/>
  <c r="G262" i="1"/>
  <c r="G263" i="1"/>
  <c r="G264" i="1"/>
  <c r="G265" i="1"/>
  <c r="G266" i="1"/>
  <c r="G268" i="1"/>
  <c r="G269" i="1"/>
  <c r="G270" i="1"/>
  <c r="G271" i="1"/>
  <c r="G274" i="1"/>
  <c r="G275" i="1"/>
  <c r="G276" i="1"/>
  <c r="G277" i="1"/>
  <c r="G278" i="1"/>
  <c r="G279" i="1"/>
  <c r="G280" i="1"/>
  <c r="G281" i="1"/>
  <c r="G282" i="1"/>
  <c r="G283" i="1"/>
  <c r="G285" i="1"/>
  <c r="G287" i="1"/>
  <c r="G288" i="1"/>
  <c r="G289" i="1"/>
  <c r="G290" i="1"/>
  <c r="G291" i="1"/>
  <c r="G293" i="1"/>
  <c r="G294" i="1"/>
  <c r="G295" i="1"/>
  <c r="G296" i="1"/>
  <c r="G297" i="1"/>
  <c r="G298" i="1"/>
  <c r="G299" i="1"/>
  <c r="G301" i="1"/>
  <c r="G302" i="1"/>
  <c r="G303" i="1"/>
  <c r="G304" i="1"/>
  <c r="G305" i="1"/>
  <c r="G306" i="1"/>
  <c r="G307" i="1"/>
  <c r="G308" i="1"/>
  <c r="G311" i="1"/>
  <c r="G312" i="1"/>
  <c r="G313" i="1"/>
  <c r="G314" i="1"/>
  <c r="G315" i="1"/>
  <c r="G323" i="1"/>
  <c r="G324" i="1"/>
  <c r="G326" i="1"/>
  <c r="G327" i="1"/>
  <c r="G328" i="1"/>
  <c r="G329" i="1"/>
  <c r="G330" i="1"/>
  <c r="G331" i="1"/>
  <c r="G332" i="1"/>
  <c r="G333" i="1"/>
  <c r="G334" i="1"/>
  <c r="G335" i="1"/>
  <c r="G336" i="1"/>
  <c r="G339" i="1"/>
  <c r="G340" i="1"/>
  <c r="G341" i="1"/>
  <c r="G342" i="1"/>
  <c r="G343" i="1"/>
  <c r="G344" i="1"/>
  <c r="G346" i="1"/>
  <c r="G347" i="1"/>
  <c r="G348" i="1"/>
  <c r="G349" i="1"/>
  <c r="G351" i="1"/>
  <c r="G352" i="1"/>
  <c r="G353" i="1"/>
  <c r="G354" i="1"/>
  <c r="G357" i="1"/>
  <c r="G358" i="1"/>
  <c r="G359" i="1"/>
  <c r="G360" i="1"/>
  <c r="G361" i="1"/>
  <c r="G362" i="1"/>
  <c r="G363" i="1"/>
  <c r="G364" i="1"/>
  <c r="G366" i="1"/>
  <c r="G367" i="1"/>
  <c r="G368" i="1"/>
  <c r="G369" i="1"/>
  <c r="G370" i="1"/>
  <c r="G371" i="1"/>
  <c r="I7" i="5" l="1"/>
  <c r="H8" i="5"/>
  <c r="I8" i="5"/>
  <c r="J8" i="5"/>
  <c r="J7" i="5"/>
  <c r="H7" i="5"/>
  <c r="H6" i="5" s="1"/>
  <c r="J71" i="5"/>
  <c r="H71" i="5"/>
  <c r="H68" i="5" s="1"/>
  <c r="G13" i="5"/>
  <c r="G26" i="5"/>
  <c r="G71" i="5"/>
  <c r="G70" i="5"/>
  <c r="G69" i="5"/>
  <c r="G66" i="5"/>
  <c r="G65" i="5"/>
  <c r="G64" i="5"/>
  <c r="G60" i="5"/>
  <c r="G57" i="5"/>
  <c r="G55" i="5"/>
  <c r="G46" i="5"/>
  <c r="G45" i="5"/>
  <c r="G40" i="5"/>
  <c r="G36" i="5" s="1"/>
  <c r="B15" i="3" s="1"/>
  <c r="G38" i="5"/>
  <c r="G33" i="5"/>
  <c r="G22" i="5"/>
  <c r="G21" i="5"/>
  <c r="G19" i="5"/>
  <c r="G12" i="5"/>
  <c r="G8" i="5"/>
  <c r="J68" i="5"/>
  <c r="I63" i="5"/>
  <c r="I59" i="5"/>
  <c r="I53" i="5"/>
  <c r="J48" i="5"/>
  <c r="H48" i="5"/>
  <c r="J42" i="5"/>
  <c r="H42" i="5"/>
  <c r="J36" i="5"/>
  <c r="H36" i="5"/>
  <c r="J32" i="5"/>
  <c r="H32" i="5"/>
  <c r="J24" i="5"/>
  <c r="H24" i="5"/>
  <c r="I17" i="5"/>
  <c r="I11" i="5"/>
  <c r="G61" i="5"/>
  <c r="G56" i="5"/>
  <c r="G54" i="5"/>
  <c r="G51" i="5"/>
  <c r="G50" i="5"/>
  <c r="G49" i="5"/>
  <c r="G44" i="5"/>
  <c r="G43" i="5"/>
  <c r="G39" i="5"/>
  <c r="G34" i="5"/>
  <c r="G29" i="5"/>
  <c r="G28" i="5"/>
  <c r="G27" i="5"/>
  <c r="G15" i="5"/>
  <c r="G9" i="5"/>
  <c r="G7" i="5"/>
  <c r="I68" i="5"/>
  <c r="J63" i="5"/>
  <c r="H63" i="5"/>
  <c r="J59" i="5"/>
  <c r="H59" i="5"/>
  <c r="J53" i="5"/>
  <c r="H53" i="5"/>
  <c r="I48" i="5"/>
  <c r="I42" i="5"/>
  <c r="I36" i="5"/>
  <c r="I32" i="5"/>
  <c r="I24" i="5"/>
  <c r="J17" i="5"/>
  <c r="H17" i="5"/>
  <c r="J11" i="5"/>
  <c r="H11" i="5"/>
  <c r="G48" i="5"/>
  <c r="B17" i="3" s="1"/>
  <c r="G42" i="5"/>
  <c r="B16" i="3" s="1"/>
  <c r="J6" i="5" l="1"/>
  <c r="J73" i="5" s="1"/>
  <c r="I6" i="5"/>
  <c r="I73" i="5" s="1"/>
  <c r="G63" i="5"/>
  <c r="B20" i="3" s="1"/>
  <c r="G24" i="5"/>
  <c r="B13" i="3" s="1"/>
  <c r="G68" i="5"/>
  <c r="B21" i="3" s="1"/>
  <c r="G17" i="5"/>
  <c r="B12" i="3" s="1"/>
  <c r="G11" i="5"/>
  <c r="B11" i="3" s="1"/>
  <c r="G53" i="5"/>
  <c r="B18" i="3" s="1"/>
  <c r="H73" i="5"/>
  <c r="G6" i="5"/>
  <c r="B10" i="3" s="1"/>
  <c r="G59" i="5"/>
  <c r="B19" i="3" s="1"/>
  <c r="G32" i="5"/>
  <c r="B14" i="3" s="1"/>
</calcChain>
</file>

<file path=xl/sharedStrings.xml><?xml version="1.0" encoding="utf-8"?>
<sst xmlns="http://schemas.openxmlformats.org/spreadsheetml/2006/main" count="666" uniqueCount="529">
  <si>
    <t>1.2.1</t>
  </si>
  <si>
    <t>Is the Travel Document Issuing Authority (TDIA) an independent governmental organization (or section) focusing only on the issuance of travel document (and other governmental ID documents)?</t>
  </si>
  <si>
    <t>1.2.2</t>
  </si>
  <si>
    <t>No matter the organizational structure used (decentralized/centralized), is there centralized supervision and controls in place for all aspects of the issuance process?</t>
  </si>
  <si>
    <t>1.2.3</t>
  </si>
  <si>
    <t>Section</t>
  </si>
  <si>
    <t>Question</t>
  </si>
  <si>
    <t>1.3.1</t>
  </si>
  <si>
    <t>1.3.1..1</t>
  </si>
  <si>
    <t>1.3.1..2</t>
  </si>
  <si>
    <t>1.3.2</t>
  </si>
  <si>
    <t>Are all such security policies and practices also fully and consistently implemented in all facilities and partner organizations that are involved with travel document issuance?</t>
  </si>
  <si>
    <t>1.3.3..1</t>
  </si>
  <si>
    <t>1.3.3..2</t>
  </si>
  <si>
    <t>1.3.4</t>
  </si>
  <si>
    <t>1.3.5</t>
  </si>
  <si>
    <t>1.3.6</t>
  </si>
  <si>
    <t>Does the TDIA have constructive plans to deal with increases in demand, excess sickness, and other work overflow situations in order to maintain operations without security compromise?</t>
  </si>
  <si>
    <t>Does the TDIA maintain a group of pre-cleared background-checked and trained part-time call-up resources to use in case of overload or other under-staffed situations?</t>
  </si>
  <si>
    <t>1.4.1</t>
  </si>
  <si>
    <t>Does the security team, or other appointed agency, regularly carry out Threat and Risk Assessments (TRAs) on all TDIA operations, in all facilities, to ensure that security is well implemented and updated?</t>
  </si>
  <si>
    <t>1.4.2</t>
  </si>
  <si>
    <t>Does the security team, or other appointed agency, carry out regular audits and reviews to ensure that the security policies are consistently and properly practiced across all operations and offices?</t>
  </si>
  <si>
    <t>1.4.2..1</t>
  </si>
  <si>
    <t>1.4.2..2</t>
  </si>
  <si>
    <r>
      <t>2.2</t>
    </r>
    <r>
      <rPr>
        <b/>
        <sz val="7"/>
        <color indexed="8"/>
        <rFont val="Times New Roman"/>
        <family val="1"/>
      </rPr>
      <t xml:space="preserve">  </t>
    </r>
    <r>
      <rPr>
        <b/>
        <sz val="11"/>
        <color indexed="8"/>
        <rFont val="Arial"/>
        <family val="2"/>
      </rPr>
      <t>Application Processes and Requirements</t>
    </r>
  </si>
  <si>
    <t>2.2.1</t>
  </si>
  <si>
    <t>2.2.2</t>
  </si>
  <si>
    <t>Are there clear written policies and practices in place covering all aspects of the application and issuance processes for first time applicants and applications for renewal of travel documents?</t>
  </si>
  <si>
    <t>If the TDIA accepts digitized photographs, please answer the following questions:</t>
  </si>
  <si>
    <t>Are ALL physical copies of ANY personal information stored in appropriate locked filing cabinets or protected rooms, except when being securely worked on?</t>
  </si>
  <si>
    <t>Is it true that at NO TIME applications containing personal applicant details are stored or shared via unprotected networks or portable devices that can be removed from the travel document facilities, e.g. laptops, memory sticks, discs?</t>
  </si>
  <si>
    <t>After application processing is completed, are all application materials and personal details of the applicant carefully and securely stored in appropriately locked cabinets and protected rooms, and in appropriate IT security-protected databases?</t>
  </si>
  <si>
    <t>Is access to the archived records, whether manual or digitized, also subject to strict “permission” control and access logging and tracking?</t>
  </si>
  <si>
    <t>2.5.1</t>
  </si>
  <si>
    <t>Are there special reviews and scrutiny practices carried out for renewal applications submitted a long time (&gt; two years) after expiry of the previous travel document?</t>
  </si>
  <si>
    <t>Are there any special procedures defined for dealing with new applicants possessing limited breeder documentation, e.g. an older paper birth certificate with no photo, an older social security document, no driver’s license, etc.?</t>
  </si>
  <si>
    <t>Are the breeder and support documents retained by the TDIA during the application process and returned to the applicant with the travel document?</t>
  </si>
  <si>
    <t>3.4.1..1</t>
  </si>
  <si>
    <t>3.4.1..2</t>
  </si>
  <si>
    <t>Do entitlement officers have access to comprehensive documentation, or databases, containing images and specifications of each kind of breeder or support document accepted?</t>
  </si>
  <si>
    <t>3.4.1..3</t>
  </si>
  <si>
    <t>Are these documents regularly verified with the issuing authorities or checked through a shared connection to the databases of the breeder document issuing authorities?</t>
  </si>
  <si>
    <t>3.5.1</t>
  </si>
  <si>
    <t>For an appearance in person or an interview are the employees receiving the application adequately trained to determine prima facie identity and application validity?</t>
  </si>
  <si>
    <t>Does this specifically include judgment of personal mannerisms and “confidence” of the applicant, similar to that carried out by trained border officials?</t>
  </si>
  <si>
    <t>3.5.2</t>
  </si>
  <si>
    <t>Are guarantors members of a recognized association where current address and contact information is maintained and can be verified by the TDIA?</t>
  </si>
  <si>
    <t>Are such guarantors disqualified if they are closely related to the applicant, e.g. siblings, parents, grandparents, children, uncles and aunts, or step and in-law relationships?</t>
  </si>
  <si>
    <t>3.5.3</t>
  </si>
  <si>
    <t>3.5.4</t>
  </si>
  <si>
    <t>Are the areas where materials and blanks are stored subject to physical security protection appropriate to the security classification of those assets (see section 7)?</t>
  </si>
  <si>
    <t>Are these storage areas backed up with alternate secure storage locations such that travel document issuance may continue in the event of catastrophic loss?</t>
  </si>
  <si>
    <t>Are all books tracked, using the inventory control number, from the time they are shipped by the manufacturer to the time they are printed as a travel document or spoiled?</t>
  </si>
  <si>
    <t xml:space="preserve">Are black books counted by at least two people when removed from the safe in the morning and unused books counted at night when returned to the safe at the end of the day or shift? </t>
  </si>
  <si>
    <t>Are all spoiled, defective, or excess blank books destroyed thoroughly in a process witnessed by at least two individuals with access privileges to the storage area?</t>
  </si>
  <si>
    <t>5.2.1</t>
  </si>
  <si>
    <t>5.3.1</t>
  </si>
  <si>
    <t>If third parties are permitted to pick up travel documents, do they have to present a signed authorization from the recipient that allows him or her to do this, as well as an ID with photo?</t>
  </si>
  <si>
    <t>If some personalized documents are mailed, please answer the following questions:</t>
  </si>
  <si>
    <t>5.3.2</t>
  </si>
  <si>
    <t>If not, are there other means used to track whether an applicant has received his or her travel document (such as return of a code word or receipt)?</t>
  </si>
  <si>
    <t>Is delivery or pickup time monitored after release of a new travel document and are alerts issued if standard time periods are passed without receipt of such confirmation?</t>
  </si>
  <si>
    <t>Is confirmation of delivery or pickup entered into the TDIA system as a proactive indicator and recorded as the last stage of the issuance process?</t>
  </si>
  <si>
    <t>6.4.1</t>
  </si>
  <si>
    <r>
      <t xml:space="preserve">Are all travel documents designed with strong modern security features of the sort recommended in the </t>
    </r>
    <r>
      <rPr>
        <b/>
        <sz val="10"/>
        <color indexed="8"/>
        <rFont val="Arial"/>
        <family val="2"/>
      </rPr>
      <t>ICAO Informative Annex to Document 9303 Volume 1 Section III: “</t>
    </r>
    <r>
      <rPr>
        <b/>
        <i/>
        <sz val="10"/>
        <color indexed="8"/>
        <rFont val="Arial"/>
        <family val="2"/>
      </rPr>
      <t>Security Standards for Machine Readable Travel Documents</t>
    </r>
    <r>
      <rPr>
        <b/>
        <sz val="10"/>
        <color indexed="8"/>
        <rFont val="Arial"/>
        <family val="2"/>
      </rPr>
      <t>”?</t>
    </r>
  </si>
  <si>
    <t>6.4.2</t>
  </si>
  <si>
    <t>Do passports issued for single trip purposes (to return to the home country via a certain itinerary) include physical security features to prevent counterfeiting?</t>
  </si>
  <si>
    <t>Are the various issuance facilities and work zones defined in terms of different security zones (Public Zone, Reception Zone, Operation Zone, Security and High Security Zones)?</t>
  </si>
  <si>
    <t>7.3 &amp;7.4</t>
  </si>
  <si>
    <t xml:space="preserve">For customer service area </t>
  </si>
  <si>
    <t>7.3.1</t>
  </si>
  <si>
    <t>Is the reception area where the public applies for and receives travel documents built so that customers cannot have easy physical access to staff?</t>
  </si>
  <si>
    <t xml:space="preserve">7.3.2 </t>
  </si>
  <si>
    <t>7.3.2</t>
  </si>
  <si>
    <t>7.3.3</t>
  </si>
  <si>
    <t>For restricted-access areas (Operation Zone and Security and High Security Zones)</t>
  </si>
  <si>
    <t>Do these policies and practices include risk and vulnerability assessments, IT data privacy assessments, lost of data base information, unauthorized data access, and related assessments?</t>
  </si>
  <si>
    <r>
      <t xml:space="preserve">Do the IT security policies and practices deal with appropriate </t>
    </r>
    <r>
      <rPr>
        <b/>
        <sz val="10"/>
        <color indexed="8"/>
        <rFont val="Arial"/>
        <family val="2"/>
      </rPr>
      <t xml:space="preserve">confidentiality </t>
    </r>
    <r>
      <rPr>
        <sz val="10"/>
        <color indexed="8"/>
        <rFont val="Arial"/>
        <family val="2"/>
      </rPr>
      <t>classifications of systems,  databases and related information such that this information cannot be accessed, intercepted, or otherwise copied and obtained electronically by the wrong persons?</t>
    </r>
  </si>
  <si>
    <r>
      <t xml:space="preserve">Do the IT security policies and practices deal with appropriate </t>
    </r>
    <r>
      <rPr>
        <b/>
        <sz val="10"/>
        <color indexed="8"/>
        <rFont val="Arial"/>
        <family val="2"/>
      </rPr>
      <t xml:space="preserve">data integrity protection </t>
    </r>
    <r>
      <rPr>
        <sz val="10"/>
        <color indexed="8"/>
        <rFont val="Arial"/>
        <family val="2"/>
      </rPr>
      <t>of systems, databases and related information, such that this information cannot be changed, added to, or deleted except in the properly defined processes?</t>
    </r>
  </si>
  <si>
    <r>
      <t xml:space="preserve">Do the IT security policies and practices deal with appropriate </t>
    </r>
    <r>
      <rPr>
        <b/>
        <sz val="10"/>
        <color indexed="8"/>
        <rFont val="Arial"/>
        <family val="2"/>
      </rPr>
      <t xml:space="preserve">data availability </t>
    </r>
    <r>
      <rPr>
        <sz val="10"/>
        <color indexed="8"/>
        <rFont val="Arial"/>
        <family val="2"/>
      </rPr>
      <t>of databases and related information, such that this information cannot be blocked or hidden from legitimate users when it is required?</t>
    </r>
  </si>
  <si>
    <r>
      <t xml:space="preserve">Do the IT security policies and practices deal with appropriate </t>
    </r>
    <r>
      <rPr>
        <b/>
        <sz val="10"/>
        <color indexed="8"/>
        <rFont val="Arial"/>
        <family val="2"/>
      </rPr>
      <t>permissions of access</t>
    </r>
    <r>
      <rPr>
        <sz val="10"/>
        <color indexed="8"/>
        <rFont val="Arial"/>
        <family val="2"/>
      </rPr>
      <t xml:space="preserve"> to systems, databases and related information, such that this information can only be accessed by </t>
    </r>
    <r>
      <rPr>
        <b/>
        <sz val="10"/>
        <color indexed="8"/>
        <rFont val="Arial"/>
        <family val="2"/>
      </rPr>
      <t>the authorized intended users</t>
    </r>
    <r>
      <rPr>
        <sz val="10"/>
        <color indexed="8"/>
        <rFont val="Arial"/>
        <family val="2"/>
      </rPr>
      <t xml:space="preserve"> of the information?</t>
    </r>
  </si>
  <si>
    <t>Have these policies, technologies and methodologies been evaluated by competent professional IT auditors to verify their efficiency and performance?</t>
  </si>
  <si>
    <t>Have technology products such as database software packages, servers, communications facilities, hardware security modules (HSMs), and other commercial products that are used, been certified at the appropriate Evaluation Assurance Level (EAL) security level?</t>
  </si>
  <si>
    <t>8.3.1</t>
  </si>
  <si>
    <t>8.3.2</t>
  </si>
  <si>
    <t>Is there a program in place to randomly but regularly monitor email messages and Internet application accesses by all employees and contractors in order to detect matters or communications that may be of concern?</t>
  </si>
  <si>
    <t>Is the process very well protected by internal and strict privacy policies and practices, such that innocuous personal information learned from the monitoring is never released for any reason, and information that is not of security interest purged from records?</t>
  </si>
  <si>
    <t>Do IT personnel with physical access privileges to IT facilities, such as computer equipment rooms, physical databases, and communications facilities, have special access rights for entry to these facilities?</t>
  </si>
  <si>
    <t>Do these access privileges involve two-factor identification, such as a biometric measurement as well as a physical access token (such as an ID card)?</t>
  </si>
  <si>
    <t>Are IT Personnel responsibilities segregated and clearly defined so that no one individual ever has the right to overrule security policies and practices and make arbitrary decisions, make arbitrary backups of databases and other information files or in any way compromise the issuance system and its confidential information?</t>
  </si>
  <si>
    <t>9.2.1</t>
  </si>
  <si>
    <t xml:space="preserve"> Are all employees and contractors submitted to a background screening and reliability check corresponding to the classification level of the task (position) required?</t>
  </si>
  <si>
    <t>Are all staff positions assigned a classification or security level designation that recognizes the sensitivity of the position, responsibilities, access, and level of decision-making?</t>
  </si>
  <si>
    <t>9.2.2</t>
  </si>
  <si>
    <t>9.2.3</t>
  </si>
  <si>
    <t>9.2.4</t>
  </si>
  <si>
    <t>9.2.5</t>
  </si>
  <si>
    <t>9.3.1</t>
  </si>
  <si>
    <t>9.3.2</t>
  </si>
  <si>
    <t>9.3.3</t>
  </si>
  <si>
    <t>Are all employees encouraged, with official recognition and other rewards, to make continuing recommendations for security and operational improvements?</t>
  </si>
  <si>
    <t>Are stratification conducted and analyzed regulary to gives the opportunity for employees to express, in a confidential manner, their satisfaction with their work and with the management practices of the organization?</t>
  </si>
  <si>
    <t>9.5.1</t>
  </si>
  <si>
    <t>Are employees regularly reminded of the importance of being on guard and attentive  to employee malfeasance and internal fraud including theft of documents, consumables and cash?</t>
  </si>
  <si>
    <t>Is there a documented policy requirement to have staff report all possible security violations without risk of negative feedback regardless of the nature of the violation or the individual involved?</t>
  </si>
  <si>
    <t>9.5.2</t>
  </si>
  <si>
    <t>9.5.3</t>
  </si>
  <si>
    <t>10.2.1</t>
  </si>
  <si>
    <t>10.2.2</t>
  </si>
  <si>
    <t>Are there important incentives for the holder to take care of his or her travel document, such as:</t>
  </si>
  <si>
    <r>
      <t>·</t>
    </r>
    <r>
      <rPr>
        <sz val="7"/>
        <color indexed="8"/>
        <rFont val="Times New Roman"/>
        <family val="1"/>
      </rPr>
      <t xml:space="preserve">       </t>
    </r>
    <r>
      <rPr>
        <sz val="10"/>
        <color indexed="8"/>
        <rFont val="Arial"/>
        <family val="2"/>
      </rPr>
      <t>higher fees for replacements;</t>
    </r>
  </si>
  <si>
    <r>
      <t>·</t>
    </r>
    <r>
      <rPr>
        <sz val="7"/>
        <color indexed="8"/>
        <rFont val="Times New Roman"/>
        <family val="1"/>
      </rPr>
      <t xml:space="preserve">       </t>
    </r>
    <r>
      <rPr>
        <sz val="10"/>
        <color indexed="8"/>
        <rFont val="Arial"/>
        <family val="2"/>
      </rPr>
      <t>requirement to appear in person for reapplication;</t>
    </r>
  </si>
  <si>
    <r>
      <t>·</t>
    </r>
    <r>
      <rPr>
        <sz val="7"/>
        <color indexed="8"/>
        <rFont val="Times New Roman"/>
        <family val="1"/>
      </rPr>
      <t xml:space="preserve">       </t>
    </r>
    <r>
      <rPr>
        <sz val="10"/>
        <color indexed="8"/>
        <rFont val="Arial"/>
        <family val="2"/>
      </rPr>
      <t>personal interview;</t>
    </r>
  </si>
  <si>
    <r>
      <t>·</t>
    </r>
    <r>
      <rPr>
        <sz val="7"/>
        <color indexed="8"/>
        <rFont val="Times New Roman"/>
        <family val="1"/>
      </rPr>
      <t xml:space="preserve">       </t>
    </r>
    <r>
      <rPr>
        <sz val="10"/>
        <color indexed="8"/>
        <rFont val="Arial"/>
        <family val="2"/>
      </rPr>
      <t xml:space="preserve">a mandatory endorsement identifying the travel document as a replacement; </t>
    </r>
  </si>
  <si>
    <r>
      <t>·</t>
    </r>
    <r>
      <rPr>
        <sz val="7"/>
        <color indexed="8"/>
        <rFont val="Times New Roman"/>
        <family val="1"/>
      </rPr>
      <t xml:space="preserve">       </t>
    </r>
    <r>
      <rPr>
        <sz val="10"/>
        <color indexed="8"/>
        <rFont val="Arial"/>
        <family val="2"/>
      </rPr>
      <t xml:space="preserve">mandatory hold times; </t>
    </r>
  </si>
  <si>
    <r>
      <t>·</t>
    </r>
    <r>
      <rPr>
        <sz val="7"/>
        <color indexed="8"/>
        <rFont val="Times New Roman"/>
        <family val="1"/>
      </rPr>
      <t xml:space="preserve">       </t>
    </r>
    <r>
      <rPr>
        <sz val="10"/>
        <color indexed="8"/>
        <rFont val="Arial"/>
        <family val="2"/>
      </rPr>
      <t xml:space="preserve">limited validity period of replacement travel document; </t>
    </r>
  </si>
  <si>
    <r>
      <t>·</t>
    </r>
    <r>
      <rPr>
        <sz val="7"/>
        <color indexed="8"/>
        <rFont val="Times New Roman"/>
        <family val="1"/>
      </rPr>
      <t xml:space="preserve">       </t>
    </r>
    <r>
      <rPr>
        <sz val="10"/>
        <color indexed="8"/>
        <rFont val="Arial"/>
        <family val="2"/>
      </rPr>
      <t xml:space="preserve">refusal to issue another travel document after a second lost travel document; </t>
    </r>
  </si>
  <si>
    <t>10.3.1</t>
  </si>
  <si>
    <t>10.3.2</t>
  </si>
  <si>
    <t>10.3.3..1</t>
  </si>
  <si>
    <t>10.3.3..2</t>
  </si>
  <si>
    <t>Are all security policies and practices also fully and consistently implemented in all facilities and partner organizations that are involved with travel document issuance?</t>
  </si>
  <si>
    <t>Does a supervisor who is a citizen of the issuing country always approve the final entitlement decision?</t>
  </si>
  <si>
    <t>Do the missions have access to the same clearance, watch lists and travel restriction databases as domestic offices?</t>
  </si>
  <si>
    <t>Are any difficult cases referred to headquarters?</t>
  </si>
  <si>
    <t>Are travel documents issued at missions included in national databases?</t>
  </si>
  <si>
    <t xml:space="preserve">Are the books personalized overseas with the same personalization (printing) technology and stock, including security features as the books produced in the home country?  </t>
  </si>
  <si>
    <t>If locally engaged staff is able to personalize travel documents, are these always checked by senior consulate staff who are citizens of the country before release?</t>
  </si>
  <si>
    <t>For travel documents personalized overseas in consulates, are all steps proposed in Chapters 4 and 5 for handling, accounting and storage of blanks also fully implemented in the missions abroad?</t>
  </si>
  <si>
    <t>12.2.1</t>
  </si>
  <si>
    <t>12.2.2</t>
  </si>
  <si>
    <t>12.2.4</t>
  </si>
  <si>
    <t>12.2.3</t>
  </si>
  <si>
    <t>12.3.1</t>
  </si>
  <si>
    <t>12.3.2</t>
  </si>
  <si>
    <t xml:space="preserve">Does the TDIA participate in regional and international partnerships to share data and information and review threats, frauds, counterfeiters, security features and security practices? </t>
  </si>
  <si>
    <t>12.3.3</t>
  </si>
  <si>
    <t>12.4.1</t>
  </si>
  <si>
    <t>Does the TDIA share information with airlines and associations that verify travel documents to determine the right to board a plane and communicate advance passenger information?</t>
  </si>
  <si>
    <t>12.4.2</t>
  </si>
  <si>
    <t>Does the TDIA share information with ISO and/or private companies to remain aware of latest developments in travel document technologies, systems and processes?</t>
  </si>
  <si>
    <t>Remarks  on Gaps and Mitigation Measures</t>
  </si>
  <si>
    <t>No.</t>
  </si>
  <si>
    <t>Risk  H/M/L</t>
  </si>
  <si>
    <t>Chapter 1 - Travel Document Issuing Authority - Organizational Structure, Internal Security and General Security Practices</t>
  </si>
  <si>
    <t>% Compliance</t>
  </si>
  <si>
    <t>If the TDIA uses partners (public or private) to carry out some of its issuance functions, please answer the following questions:</t>
  </si>
  <si>
    <t>Does the TDIA exchange information with border control and immigration authorities on the development, design and integration of security features in travel documents?</t>
  </si>
  <si>
    <t>Does the TDIA exchange information with border control and immigration authorities  to ensure interoperability with existing and future border systems and infrastructure;</t>
  </si>
  <si>
    <t>Does the TDIA exchange information with law enforcement, police and forensic document laboratories regarding travel document fraud and security features?</t>
  </si>
  <si>
    <t>Does the TDIA exchange information  regarding document versions and security features with Vital Statistics organizations issuing breeder/primary and supporting documents used in the entitlement?</t>
  </si>
  <si>
    <t>Does the TDIA exchange information with other national organizations involved in the travel document issuance process, e.g. overseas issuance, diplomatic/special/official passport issuance, accepting applications?</t>
  </si>
  <si>
    <t>8.2   IT Security Policies and Practices</t>
  </si>
  <si>
    <t>8.3   User Security</t>
  </si>
  <si>
    <t>9.5   Investigations and Sanctions</t>
  </si>
  <si>
    <t>10.3   Mitigation Measures</t>
  </si>
  <si>
    <t>1.2   Organizational Structure</t>
  </si>
  <si>
    <t>1.3   Security Framework</t>
  </si>
  <si>
    <t>High</t>
  </si>
  <si>
    <t>Medium</t>
  </si>
  <si>
    <t>Low</t>
  </si>
  <si>
    <t xml:space="preserve">12.4   Private Partners </t>
  </si>
  <si>
    <t xml:space="preserve">12.3   International Partners  </t>
  </si>
  <si>
    <t>12.2   National Stakeholders</t>
  </si>
  <si>
    <t>11.4   Personalization</t>
  </si>
  <si>
    <t>11.3   Entitlement</t>
  </si>
  <si>
    <t>11.2   Overseeing of Work</t>
  </si>
  <si>
    <t>10.2   Prevention Measures</t>
  </si>
  <si>
    <t>9.4   Staff Morale</t>
  </si>
  <si>
    <t>9.3   Work Organization</t>
  </si>
  <si>
    <t>9.2   Security Clearances and Security Briefings</t>
  </si>
  <si>
    <t xml:space="preserve"> 8.4   IT Personnel</t>
  </si>
  <si>
    <t>7.4   Access Control and Monitoring</t>
  </si>
  <si>
    <t xml:space="preserve">7.3  Security Zones </t>
  </si>
  <si>
    <t>7.2   Physical Security Policies</t>
  </si>
  <si>
    <t>6.5   Types of Travel Documents</t>
  </si>
  <si>
    <t>6.4   ICAO Standards, Recommended Practices and Specifications</t>
  </si>
  <si>
    <t>6.3   Electronic Machine Readable Travel Documents (eMRTD)</t>
  </si>
  <si>
    <t>6.2   Machine Readable Travel Documents (MRTD)</t>
  </si>
  <si>
    <t>5.3   Delivery</t>
  </si>
  <si>
    <t>5.2   Personalization</t>
  </si>
  <si>
    <t>4.6   Destruction</t>
  </si>
  <si>
    <t>4.5   Accounting</t>
  </si>
  <si>
    <t>4.4   Shipping and Storage</t>
  </si>
  <si>
    <t>4.3   Numbering</t>
  </si>
  <si>
    <t>4.2   Book Production</t>
  </si>
  <si>
    <t>4.1   Summary</t>
  </si>
  <si>
    <t>3.5   Other Means of Identifying Applicants</t>
  </si>
  <si>
    <t>3.4   Documentary Evidence</t>
  </si>
  <si>
    <t>3.3   Applications for Children</t>
  </si>
  <si>
    <t>3.2   Treatment of First Applications versus Renewals</t>
  </si>
  <si>
    <t>3.1   Summary</t>
  </si>
  <si>
    <t>2.5   Treatment and Protection of Personal Information</t>
  </si>
  <si>
    <t>2.4   Secondary Biometrics</t>
  </si>
  <si>
    <t>2.3   Photographs</t>
  </si>
  <si>
    <t>1.4  General Security Practices</t>
  </si>
  <si>
    <t>Chapter 2 - Application Processes</t>
  </si>
  <si>
    <t>Chapter 3 - Entitlement Processes</t>
  </si>
  <si>
    <t>Chapter 4 - Treatment of Materials and Blank Books</t>
  </si>
  <si>
    <t>Chapter 5 - Personalization and Delivery</t>
  </si>
  <si>
    <t>Chapter 6 - Document Security</t>
  </si>
  <si>
    <t>Chapter 7 - Facility Security</t>
  </si>
  <si>
    <t>Chapter 8 - Information Technology Security</t>
  </si>
  <si>
    <t>Chapter 9 - Protecting and Promoting Personnel and 
Agency Integrity</t>
  </si>
  <si>
    <t>Chapter 10 - Lost and Stolen Travel Documents</t>
  </si>
  <si>
    <t>Chapter 11 - Overseas Issuance</t>
  </si>
  <si>
    <t>Chapter 12 - National and International Stakeholders</t>
  </si>
  <si>
    <t>Risk Score</t>
  </si>
  <si>
    <t>Chapter 9 - Protecting and Promoting Personnel and Agency Integrity</t>
  </si>
  <si>
    <t>Chapter 1</t>
  </si>
  <si>
    <t>Chapter 2</t>
  </si>
  <si>
    <t>Chapter 3</t>
  </si>
  <si>
    <t>Chapter 4</t>
  </si>
  <si>
    <t>Chapter 5</t>
  </si>
  <si>
    <t>Chapter 6</t>
  </si>
  <si>
    <t>Chapter 7</t>
  </si>
  <si>
    <t>Chapter 8</t>
  </si>
  <si>
    <t>Chapter 9</t>
  </si>
  <si>
    <t>Chapter 10</t>
  </si>
  <si>
    <t>Chapter 11</t>
  </si>
  <si>
    <t>Chapter 12</t>
  </si>
  <si>
    <t>Tab 2: Assessor's Worksheet</t>
  </si>
  <si>
    <t>Tab 1: Instructions</t>
  </si>
  <si>
    <t xml:space="preserve">Instructions for Assessors </t>
  </si>
  <si>
    <t xml:space="preserve">Medium </t>
  </si>
  <si>
    <t xml:space="preserve">7.5   Other Physical Security Protection and Practices     
</t>
  </si>
  <si>
    <t>1.3 Security Framework</t>
  </si>
  <si>
    <t>1.2 Organizational Structure</t>
  </si>
  <si>
    <t>1.4 General Security Practices</t>
  </si>
  <si>
    <r>
      <t xml:space="preserve">2.2 </t>
    </r>
    <r>
      <rPr>
        <sz val="12"/>
        <color indexed="8"/>
        <rFont val="Arial"/>
        <family val="2"/>
      </rPr>
      <t>Application Processes and Requirements</t>
    </r>
  </si>
  <si>
    <t>2.3 Photographs</t>
  </si>
  <si>
    <t>2.4 Secondary Biometrics</t>
  </si>
  <si>
    <t>2.5 Treatment and Protection of Personal Information</t>
  </si>
  <si>
    <t>3.1 Summary</t>
  </si>
  <si>
    <t>3.2 Treatment of First Applications versus Renewals</t>
  </si>
  <si>
    <t>3.3 Applications for Children</t>
  </si>
  <si>
    <t>3.4 Documentary Evidence</t>
  </si>
  <si>
    <t>3.5 Other Means of Identifying Applicants</t>
  </si>
  <si>
    <t>4.1 Summary</t>
  </si>
  <si>
    <t>4.2 Book Production</t>
  </si>
  <si>
    <t>4.3 Numbering</t>
  </si>
  <si>
    <t>4.4 Shipping and Storage</t>
  </si>
  <si>
    <t>4.5 Accounting</t>
  </si>
  <si>
    <t>4.6 Destruction</t>
  </si>
  <si>
    <t>5.2 Personalization</t>
  </si>
  <si>
    <t>5.3 Delivery</t>
  </si>
  <si>
    <t>6.2 Machine Readable Travel Documents (MRTD)</t>
  </si>
  <si>
    <t>6.3 Electronic Machine Readable Travel Documents (eMRTD)</t>
  </si>
  <si>
    <t>6.4 ICAO Standards, Recommended Practices and Specifications</t>
  </si>
  <si>
    <t>6.5 Types of Travel Documents</t>
  </si>
  <si>
    <t>7.2 Physical Security Policies</t>
  </si>
  <si>
    <t xml:space="preserve">7.3 Security Zones </t>
  </si>
  <si>
    <t>7.4 Access Control and Monitoring</t>
  </si>
  <si>
    <t xml:space="preserve">7.5 Other Physical Security Protection and Practices     </t>
  </si>
  <si>
    <t>8.2 IT Security Policies and Practices</t>
  </si>
  <si>
    <t>8.3 User Security</t>
  </si>
  <si>
    <t>8.4 IT Personnel</t>
  </si>
  <si>
    <t>9.2 Security Clearances and Security Briefings</t>
  </si>
  <si>
    <t>9.3 Work Organization</t>
  </si>
  <si>
    <t>9.4 Staff Morale</t>
  </si>
  <si>
    <t>9.5 Investigations and Sanctions</t>
  </si>
  <si>
    <t>10.2 Prevention Measures</t>
  </si>
  <si>
    <t>10.3 Mitigation Measures</t>
  </si>
  <si>
    <t>11.2 Overseeing of Work</t>
  </si>
  <si>
    <t>11.3 Entitlement</t>
  </si>
  <si>
    <t>11.4 Personalization</t>
  </si>
  <si>
    <t>12.2 National Stakeholders</t>
  </si>
  <si>
    <t>How to enter the assessment results in the Assessor’s Worksheet (Tab 3) and interpret the risk scoring</t>
  </si>
  <si>
    <t>1. It is assumed that the assessors will have read Part 1 of the Assessment Guide called, “Best Practices on Secure Issuance of Travel Documents”.</t>
  </si>
  <si>
    <t>2. Tab 3 of this Excel Spreadsheet called “Assessor’s Worksheet” is the worksheet where the assessors will enter the results of their assessment of a Travel Document Issuing Authority (TDIA).</t>
  </si>
  <si>
    <t>3. Each question refers to a specific best practice identified in Part 1 of the Assessment Guide. If a question is not clear the assessor should refer back to Part 1 to get a clearer understanding of the issue being addressed.  The applicable section number is listed in the column next to the question number.</t>
  </si>
  <si>
    <t>4. There are three columns for the assessors to enter their results. These are “Compliance”, “Remarks on Gaps and Mitigation Measures”, and “Risk”. All other columns are shaded to indicate that data cannot be entered in them.</t>
  </si>
  <si>
    <r>
      <rPr>
        <sz val="11"/>
        <color indexed="8"/>
        <rFont val="Arial"/>
        <family val="2"/>
      </rPr>
      <t xml:space="preserve">6. </t>
    </r>
    <r>
      <rPr>
        <b/>
        <sz val="11"/>
        <color indexed="8"/>
        <rFont val="Arial"/>
        <family val="2"/>
      </rPr>
      <t xml:space="preserve">Remarks on Gaps and Mitigations column: </t>
    </r>
    <r>
      <rPr>
        <sz val="11"/>
        <color indexed="8"/>
        <rFont val="Arial"/>
        <family val="2"/>
      </rPr>
      <t xml:space="preserve">Comments are required whenever the compliance with the best practice is less than 100%.  This is the most critical part of the assessment process. The assessor should state the specific way in which the TDIA is not compliant and any mitigation measures in place to lessen the risk for not complying with the best practice. For example, the TDIA may achieve a high level of security through different means. If the question is not applicable or there is no information available, a reason should be given.  If the non-compliance is not sufficiently mitigated, the remark should indicate that further review or action should be considered The comments in this column will explain to the TDIA’s senior management and to donor states (in the case of capacity building initiatives) why and how determinations of risk have been made. </t>
    </r>
  </si>
  <si>
    <t>ICAO Guide for Assessing Security of Handling and Issuance of Travel Documents</t>
  </si>
  <si>
    <t>Med</t>
  </si>
  <si>
    <t>Number of responses</t>
  </si>
  <si>
    <t>Chapters and Sections</t>
  </si>
  <si>
    <t>Complete Assessment: Chapter 1 to 12</t>
  </si>
  <si>
    <t>Potential Problem Areas Identified by High Risk Scores</t>
  </si>
  <si>
    <t>High Risk Items Requiring Review</t>
  </si>
  <si>
    <t>Tab 3: Problem Areas</t>
  </si>
  <si>
    <t xml:space="preserve">Tab 4: High Risk Results </t>
  </si>
  <si>
    <t>Somme de Champ1</t>
  </si>
  <si>
    <t>Total</t>
  </si>
  <si>
    <t xml:space="preserve">Is there only one TDIA responsible for all travel documents issued?
</t>
  </si>
  <si>
    <t xml:space="preserve">Does the TDIA report to a senior executive level within the government?
</t>
  </si>
  <si>
    <t xml:space="preserve">Is the TDIA supported by laws and/or regulations?
</t>
  </si>
  <si>
    <t xml:space="preserve">Are these laws and/or regulations enforced?
</t>
  </si>
  <si>
    <t xml:space="preserve">Do these laws and/or regulations clearly set out the mandate, responsibilities, and the limits of authority of the TDIA?
</t>
  </si>
  <si>
    <t xml:space="preserve">Do these laws and/or regulations permit the TDIA to operate independently and carry out its mandate without interference?
</t>
  </si>
  <si>
    <t xml:space="preserve">Is the TDIA recognized as being an essential component of country security?
</t>
  </si>
  <si>
    <t xml:space="preserve">Are all entitlement decisions made exclusively by appropriate TDIA staff members?
</t>
  </si>
  <si>
    <t xml:space="preserve">Does the TDIA perform regular risk assessments, reviews and audits of partners to ensure they have adequate on-site security and safeguards?
</t>
  </si>
  <si>
    <t xml:space="preserve">Are there contracts or memorandum of understanding in place describing all rights and responsibilities or the parties involved?
</t>
  </si>
  <si>
    <t xml:space="preserve">Is a Threat and Risk Assessment of the partners conducted prior to engaging them to carry out any issuance functions?
</t>
  </si>
  <si>
    <t xml:space="preserve">Is there a TDIA security team or section that is directly responsible for developing, overseeing, and managing the security framework?
</t>
  </si>
  <si>
    <t xml:space="preserve">Does this team include specially-trained security specialists for the various aspects of security?
</t>
  </si>
  <si>
    <t xml:space="preserve">Is this team independent of the operations chain of command?
</t>
  </si>
  <si>
    <t xml:space="preserve">Does this team make regular reports on its activities to senior management?
</t>
  </si>
  <si>
    <t xml:space="preserve">Is there a senior manager designated at the national level (headquarters) responsible for internal security controls?
</t>
  </si>
  <si>
    <t xml:space="preserve">Is this manager a participant in the planning and decision making levels?
</t>
  </si>
  <si>
    <t xml:space="preserve">Is this manager independent from the operational chain of command?
</t>
  </si>
  <si>
    <t xml:space="preserve">Is there a senior officer designated at each production site (field office) responsible for internal security controls?
</t>
  </si>
  <si>
    <t xml:space="preserve">Are these officers independent of the operational chain of command?
</t>
  </si>
  <si>
    <t xml:space="preserve">Are these officers functions independent of the application and document processing functions?
</t>
  </si>
  <si>
    <t xml:space="preserve">Is there a group specialized in anti-fraud in place at the headquarters and represented in each facility?
</t>
  </si>
  <si>
    <t xml:space="preserve">Does this group liaise with other government entities that produce breeder/primary and supporting documents? 
</t>
  </si>
  <si>
    <t xml:space="preserve">Does this group liaise with government agencies that prosecute fraud when it is found?
</t>
  </si>
  <si>
    <t xml:space="preserve">Is there a security policy framework in place including a comprehensive set of detailed security policies, practices, and guidelines?
</t>
  </si>
  <si>
    <t xml:space="preserve">Are the security policies, practices and guidelines available in written form?
</t>
  </si>
  <si>
    <t xml:space="preserve">Does this security framework affect all aspects of TDIA operations?
</t>
  </si>
  <si>
    <t xml:space="preserve">Are the security policies, practices and guidelines communicated to all employees?
</t>
  </si>
  <si>
    <t xml:space="preserve">Are the security policies, practices and guidelines easy to refer to?
</t>
  </si>
  <si>
    <t xml:space="preserve">Is security a recognized high priority of the TDIA in all of its operations and facilities? 
</t>
  </si>
  <si>
    <t xml:space="preserve">Are the security policies strictly enforced?
</t>
  </si>
  <si>
    <t xml:space="preserve">Does the security framework have strong support from senior management?
</t>
  </si>
  <si>
    <t xml:space="preserve">Is the security framework adequately supported financially?
</t>
  </si>
  <si>
    <t xml:space="preserve">Does the TDIA use any techniques to establish and maintain a strong “culture of security”?
</t>
  </si>
  <si>
    <t xml:space="preserve">Is there a security awareness program in place?
</t>
  </si>
  <si>
    <t xml:space="preserve">Are employees regularly trained on the security policies?
</t>
  </si>
  <si>
    <t xml:space="preserve">Is the operating environment such that all staff are encouraged to make suggestions on possible improvements to security practices?
</t>
  </si>
  <si>
    <t xml:space="preserve">Are staff security responsibilities considered an important part of, and included in, their performance assessments?
</t>
  </si>
  <si>
    <t xml:space="preserve">Does the TDIA regularly forecast work demands and surges in applications, and plan accordingly?
</t>
  </si>
  <si>
    <t xml:space="preserve">Are some of these reviews and audits unscheduled and carried out on an ad-hoc unannounced basis?
</t>
  </si>
  <si>
    <t xml:space="preserve">Is there a compliance process in place to ensure that needed changes identified by the audits are implemented?
</t>
  </si>
  <si>
    <t xml:space="preserve">Are there external audits carried out regularly?
</t>
  </si>
  <si>
    <t xml:space="preserve">Are all applications processed in a uniform and consistent manner throughout the TDIA?
</t>
  </si>
  <si>
    <t xml:space="preserve">Are the same standardized application forms always used?
</t>
  </si>
  <si>
    <t xml:space="preserve">Are photos taken by a commercial photographer, trusted partners or country official?
</t>
  </si>
  <si>
    <t xml:space="preserve">Are only photos which meet ICAO Doc 9303 specifications for photos accepted?
</t>
  </si>
  <si>
    <t xml:space="preserve">Are there mechanisms in place to reject unacceptable photos and request new ones?
</t>
  </si>
  <si>
    <t xml:space="preserve">Are digitized photos taken by trusted partners or country officials?
</t>
  </si>
  <si>
    <t xml:space="preserve">Are digitized photos transmitted securely from the point of capture to the TDIA without an opportunity for alteration?
</t>
  </si>
  <si>
    <t xml:space="preserve">Is a secondary biometric collected as part of the issuance process?
</t>
  </si>
  <si>
    <t xml:space="preserve">Is every application logged at first receipt and its status updated throughout the application processing chain?
</t>
  </si>
  <si>
    <t xml:space="preserve">Are individuals involved at different stages in the application handling process identified on the status log record?
</t>
  </si>
  <si>
    <t xml:space="preserve">Are these individuals “signed off” in some fashion when they pass the application on to the next stage?
</t>
  </si>
  <si>
    <t xml:space="preserve">Can every document (or document copy) be accounted for at all times throughout the application process?
</t>
  </si>
  <si>
    <t xml:space="preserve">Are all computerized records protected at all times by the appropriate IT Security standards?
</t>
  </si>
  <si>
    <t xml:space="preserve">Is staff restricted from “working out of office” on applications?
</t>
  </si>
  <si>
    <t xml:space="preserve">Are appropriate destruction or shredding devices used to destroy any information no longer required?
</t>
  </si>
  <si>
    <t xml:space="preserve">Have automated passport issuing processes been implemented?
</t>
  </si>
  <si>
    <t xml:space="preserve">Are all entitlement decisions made by appropriately trained TDIA staff?
</t>
  </si>
  <si>
    <t xml:space="preserve">Are first time applicants given special attention and treatment for identity confirmation and entitlement validation?
</t>
  </si>
  <si>
    <t xml:space="preserve">Is the application data submitted in support of a renewal application compared to details of travel documents previously issued to that individual?
</t>
  </si>
  <si>
    <t xml:space="preserve">Are children issued their own passports?
</t>
  </si>
  <si>
    <t xml:space="preserve">Are two or more trusted breeder and support documents submitted by new applicants?
</t>
  </si>
  <si>
    <t xml:space="preserve">Where possible, are these documents required to contain specified security features and secure photos?
</t>
  </si>
  <si>
    <t xml:space="preserve">Are these breeder and support documents scanned and stored on the applicant’s database record for renewals or future reference?
</t>
  </si>
  <si>
    <t xml:space="preserve">Are these scanned breeder and supporting documents universally used for visual comparison purposes with the renewal application?
</t>
  </si>
  <si>
    <t xml:space="preserve">Is the expiring or expired travel document always required for renewal applications?
</t>
  </si>
  <si>
    <t xml:space="preserve">Is the old travel document submitted to a detailed electronic and visual comparison to its record on file?
</t>
  </si>
  <si>
    <t xml:space="preserve">Are at least two of the physical security features of the old travel document verified forensically?
</t>
  </si>
  <si>
    <t xml:space="preserve">If the previous travel document is an ePassport, is the chip information read and validated?
</t>
  </si>
  <si>
    <t xml:space="preserve">Are these documents universally subject to basic forensic review?
</t>
  </si>
  <si>
    <t xml:space="preserve">Are employees receiving applications trained to validate the authenticity of breeder and support documents?
</t>
  </si>
  <si>
    <t xml:space="preserve">Are death records always checked for all applications?
</t>
  </si>
  <si>
    <t xml:space="preserve">Where first-time applicants are required to apply in person are they interviewed?
</t>
  </si>
  <si>
    <t xml:space="preserve">Are interviews conducted where there is doubt regarding the integrity of the information and documentation provided? 
</t>
  </si>
  <si>
    <t xml:space="preserve">During a personal appearance is the applicant compared to the photo being submitted?
</t>
  </si>
  <si>
    <t xml:space="preserve">Are guarantors used for first time applications where interviews are not conducted?
</t>
  </si>
  <si>
    <t xml:space="preserve">Are they holders of current passports (or other travel documents)?
</t>
  </si>
  <si>
    <t xml:space="preserve">Are guarantors disqualified if they are paid by the applicant for acting as guarantor?
</t>
  </si>
  <si>
    <t xml:space="preserve">Is there a clear policy in place against such payments and does it appear on the individual’s application form signed by the guarantor?
</t>
  </si>
  <si>
    <t xml:space="preserve">Are guarantors required to sign and date at least one of the photos submitted by new applicants?
</t>
  </si>
  <si>
    <t xml:space="preserve">Are guarantors contacted on a regular basis to verify their statement?
</t>
  </si>
  <si>
    <t xml:space="preserve">Are guarantors contacted when there is doubt about the identity of the applicant?
</t>
  </si>
  <si>
    <t xml:space="preserve">Are any personal references provided with the application?
</t>
  </si>
  <si>
    <t xml:space="preserve">Are these references independent and unrelated to the applicant and each other?
</t>
  </si>
  <si>
    <t xml:space="preserve">Are these references contacted to verify the identity claimed by applicants? 
</t>
  </si>
  <si>
    <t xml:space="preserve">Is the applicant’s social footprint verified to confirm a claimed identity? 
</t>
  </si>
  <si>
    <t xml:space="preserve">Does the TDIA have documented policies and procedures related to the treatment of materials and blank books?
</t>
  </si>
  <si>
    <t xml:space="preserve">Are all materials and blank books stored in high security zones?  
</t>
  </si>
  <si>
    <t xml:space="preserve">If the travel document is produced by a third party in independent facilities, are the security levels for storage of materials and books also high? 
</t>
  </si>
  <si>
    <t xml:space="preserve">Are travel document blanks individually numbered such that each one can be identified at any point in the storage and issuance processes?
</t>
  </si>
  <si>
    <t xml:space="preserve">Is the number the same as the travel document number eventually issued?
</t>
  </si>
  <si>
    <t xml:space="preserve">Does this number appear on each interior page?
</t>
  </si>
  <si>
    <t xml:space="preserve">Is the number printed on or laser-perforated through all interior pages?
</t>
  </si>
  <si>
    <t xml:space="preserve">Is each internal page of each travel document numbered in sequence?
</t>
  </si>
  <si>
    <t xml:space="preserve">Are page numbers also imprinted with UV ink?
</t>
  </si>
  <si>
    <t xml:space="preserve">Are travel document blanks stored in highly secure areas, such as a vault or safe, with highly-restricted access?
</t>
  </si>
  <si>
    <t xml:space="preserve">Is such access limited to small group of trusted individuals having supervisory authority?
</t>
  </si>
  <si>
    <t xml:space="preserve">Is the access controlled using ID cards, biometrics, pass codes, etc.?
</t>
  </si>
  <si>
    <t xml:space="preserve">Does this protection include 24-hour guarding of the areas or of the facility overall?
</t>
  </si>
  <si>
    <t xml:space="preserve">Does this protection include reasonable safeguards against fire and catastrophic losses?
</t>
  </si>
  <si>
    <t xml:space="preserve">Are blank books transported with the equivalent safeguards of the storage area such as by armored vehicle used to transfer cash?
</t>
  </si>
  <si>
    <t xml:space="preserve">Do the transmitter and the receiver both have to sign off on batches received?
</t>
  </si>
  <si>
    <t xml:space="preserve">Is the assignment of blank books to production staff  carried out with a minimum of two authorized individuals (four eyes)?
</t>
  </si>
  <si>
    <t xml:space="preserve">Are both employees required to sign for blanks stored and removed from the secure area?
</t>
  </si>
  <si>
    <t xml:space="preserve">Are all unused books always returned to the secure area in strictly controlled time periods (such as an individual’s work shift)?
</t>
  </si>
  <si>
    <t xml:space="preserve">Are blank books counted by at least two people every time they change hands? 
</t>
  </si>
  <si>
    <t xml:space="preserve">Are these records inspected daily or on a shift basis by a third party? 
</t>
  </si>
  <si>
    <t xml:space="preserve">Are all staff members entrusted with blank books always checked on leaving secure areas to ensure that no blanks have been removed?
</t>
  </si>
  <si>
    <t xml:space="preserve">If not, are these checks carried out randomly and frequently?
</t>
  </si>
  <si>
    <t xml:space="preserve">Is the personalization function carried out in a highly secure area with limited authorized access?
</t>
  </si>
  <si>
    <t xml:space="preserve">Is the personalized travel document subject to a quality assurance review to ensure there are no mistakes?
</t>
  </si>
  <si>
    <t xml:space="preserve">Is the MRZ read electronically and compared to the data page and the original application information (database and original forms)?
</t>
  </si>
  <si>
    <t xml:space="preserve">For an eMRTD, is the chip read and the data (including the image) compared to the data page, the MRZ and the original application information?
</t>
  </si>
  <si>
    <t xml:space="preserve">Is the Digital Signature verified?
</t>
  </si>
  <si>
    <t xml:space="preserve">Are recipients required to pick up their travel document in person?
</t>
  </si>
  <si>
    <t xml:space="preserve">Is the photo on the travel document data page (and chip in the case of an ePassport) checked against the database and the recipient on pickup?
</t>
  </si>
  <si>
    <t xml:space="preserve">Is an ID document with picture checked on pickup?
</t>
  </si>
  <si>
    <t xml:space="preserve">Are any questions regarding address, mother’s maiden name, etc. asked at time of pickup to ensure the identity of recipient?
</t>
  </si>
  <si>
    <t xml:space="preserve">Are any biometrics checked at pickup (facial recognition technology, fingerprints)?
</t>
  </si>
  <si>
    <t xml:space="preserve">At the time of pickup does the applicant sign a receipt indicating that the travel document has been pickup?
</t>
  </si>
  <si>
    <t xml:space="preserve">Are third parties prevented from picking up travel documents on behalf of the recipient?
</t>
  </si>
  <si>
    <t xml:space="preserve">Is the person picking up the travel document required to sign a receipt?
</t>
  </si>
  <si>
    <t xml:space="preserve">Are reliable mail services used?
</t>
  </si>
  <si>
    <t xml:space="preserve">Does the receipt of a travel document by the applicant or others living at the same address require a signature?
</t>
  </si>
  <si>
    <t xml:space="preserve">Are undelivered travel documents returned to the TDIA for verification of the address in the database as well as with the applicant?
</t>
  </si>
  <si>
    <t xml:space="preserve">Are travel documents reported as undelivered handled in the same way as lost/stolen travel documents?
</t>
  </si>
  <si>
    <t xml:space="preserve">Does the country issue Machine Readable Passports (MRPs) in accordance with ICAO specifications Doc 9303 Part 1, Volume 1? 
</t>
  </si>
  <si>
    <t xml:space="preserve">Does the country issue electronic Machine Readable Passports (eMRPs) in accordance with ICAO specifications Doc 9303 Part 1 Volume 2?
</t>
  </si>
  <si>
    <t xml:space="preserve">If not, does the country have a plan and schedule to issue such eMRPs?
</t>
  </si>
  <si>
    <t xml:space="preserve">Does the country participate in the ICAO Public Key Directory (PKD)?
</t>
  </si>
  <si>
    <t xml:space="preserve">Are all travel documents issued by the country compliant with ICAO specifications Doc 9303?
</t>
  </si>
  <si>
    <t xml:space="preserve">Does the TDIA have an ongoing program to review and upgrade security features for its travel documents?
</t>
  </si>
  <si>
    <t xml:space="preserve">Are all travel documents valid for a maximum of 10 years?
</t>
  </si>
  <si>
    <t xml:space="preserve">Do all travel documents issued respect the one passport/one person policy?
</t>
  </si>
  <si>
    <t xml:space="preserve">Do all travel documents issued by the country include minimum security features?
</t>
  </si>
  <si>
    <t xml:space="preserve">Are Diplomatic and Special passports issued with the same blanks or materials (except book cover colour) as the regular passport?
</t>
  </si>
  <si>
    <t xml:space="preserve">Is there a physical security policy in place which covers all facilities and spaces used in the handling and issuance of travel documents? 
</t>
  </si>
  <si>
    <t xml:space="preserve">Are physical security standards compatible with government standards and guidelines and internationally accepted standards?
</t>
  </si>
  <si>
    <t xml:space="preserve">Are all TDIA operations facilities, security and high security zones owned by the government?
</t>
  </si>
  <si>
    <t xml:space="preserve">Do the facilities used by public and private partners meet physical security standards set by the TDIA?
</t>
  </si>
  <si>
    <t xml:space="preserve">Are staff trained on physical security policies and practices? 
</t>
  </si>
  <si>
    <t xml:space="preserve">Are there sanctions for staff who do not follow the security policies and practices? 
</t>
  </si>
  <si>
    <t xml:space="preserve">Are these different zones subject to different levels of physical security protection as appropriate?
</t>
  </si>
  <si>
    <t xml:space="preserve">Do they include security practices to be followed for access control?
</t>
  </si>
  <si>
    <t xml:space="preserve">Do they include security practices to be followed for monitoring and guard requirements for different security zones?
</t>
  </si>
  <si>
    <t xml:space="preserve">Do they include additional security practices such as physical construction or protection devices, for different security zones? 
</t>
  </si>
  <si>
    <t xml:space="preserve">Are there additional physical security measures in place such as screening, bullet-proof glass and duress alarm to protect employees? 
</t>
  </si>
  <si>
    <t xml:space="preserve">Are security personnel present during working hours?
</t>
  </si>
  <si>
    <t xml:space="preserve">Are access control systems implemented such that access is subject to specific privileges applying to each staff member individually?
</t>
  </si>
  <si>
    <t xml:space="preserve">Is employee access restricted to certain time periods i.e work shifts? 
</t>
  </si>
  <si>
    <t xml:space="preserve">Do access privileges to security and high-security zones require a two-factor authentication of the individual?
</t>
  </si>
  <si>
    <t xml:space="preserve">Is the area where books are personalized placed under secure lock down at the end of every business day?
</t>
  </si>
  <si>
    <t xml:space="preserve">Do access privileges to security and high-security zones require more than one so-privileged person in the zone at all times?
</t>
  </si>
  <si>
    <t xml:space="preserve">Are all site facilities monitored by guards on a 24/7 basis?
</t>
  </si>
  <si>
    <t xml:space="preserve">Are employees required to wear access privilege badges at all times?
</t>
  </si>
  <si>
    <t xml:space="preserve">Do access privilege badges include clear photos of the bearer?
</t>
  </si>
  <si>
    <t xml:space="preserve">Do access privilege badges have colours or other obvious codes to visually indicate the physical privileges of the bearer?
</t>
  </si>
  <si>
    <t xml:space="preserve">Are visitors/contractors always escorted in all secure areas?
</t>
  </si>
  <si>
    <t xml:space="preserve">Does this apply to employees who do not have the appropriate security clearance or whose position does not give access to certain zones?
</t>
  </si>
  <si>
    <t xml:space="preserve">Is physical access controlled by physical and electronic means (locks, access privilege IDs, biometrics etc)?
</t>
  </si>
  <si>
    <t xml:space="preserve">Are intrusion detection devices used (alarms, motion sensors, etc.) to trigger immediate attention of the guards?
</t>
  </si>
  <si>
    <t xml:space="preserve">Are cameras and CCTV used in all external and internal door entry locations, and internal hallway and room areas?
</t>
  </si>
  <si>
    <t xml:space="preserve">Are the video records from the monitoring equipment stored for appropriate periods (more than three months)?
</t>
  </si>
  <si>
    <t xml:space="preserve">Is all mail, including travel document application and material received screened (X-Ray) in an appropriately located mailroom?
</t>
  </si>
  <si>
    <t xml:space="preserve">Are facilities, assets and data protected against fire and other catastrophic losses?
</t>
  </si>
  <si>
    <t xml:space="preserve">Are there arrangements in place for alternative sites and backup storage sites to ensure the continuity of operations?
</t>
  </si>
  <si>
    <t xml:space="preserve">Is there a comprehensive IT security policy in place?
</t>
  </si>
  <si>
    <t xml:space="preserve">Is this policy up-to-date with regard to current technologies and practices?
</t>
  </si>
  <si>
    <t xml:space="preserve">Is this policy implemented and practiced in full for travel document issuance IT systems, databases, and information flow?
</t>
  </si>
  <si>
    <t xml:space="preserve">Does this policy refer to and incorporate current international standards such as ISO/IEC 27002:2005?
</t>
  </si>
  <si>
    <t xml:space="preserve">Have the cryptography devices used been certified to the appropriate level using international standards such as FIPS 140-2 or equivalent?
</t>
  </si>
  <si>
    <t xml:space="preserve">Do all users of the system and databases require at least a unique username and password sign-on in each case of such access?
</t>
  </si>
  <si>
    <t xml:space="preserve">Are these individuals also limited by access and processing permissions to only certain application processes and to certain database records?
</t>
  </si>
  <si>
    <t xml:space="preserve">Do all such sign-on sessions automatically terminate after short periods of inactivity?
</t>
  </si>
  <si>
    <t xml:space="preserve">Can all accesses to the issuance IT system be monitored electronically?
</t>
  </si>
  <si>
    <t xml:space="preserve">Does the TDIA deny Internet access to staff or contractors from any computer application PC or terminal used in the issuance process?
</t>
  </si>
  <si>
    <t xml:space="preserve">Are such devices physically and technologically segregated (that is, either used for the application processing or for email and Internet)?
</t>
  </si>
  <si>
    <t xml:space="preserve">Does access to these computer rooms or other physical IT facilities always require two or more authorized individuals at any time?
</t>
  </si>
  <si>
    <t xml:space="preserve">Are these background and reliability checks carried out by or in collaboration with law enforcement, police or national security agencies?
</t>
  </si>
  <si>
    <t xml:space="preserve">Do background and reliability checks for positions with higher security level classifications include a review of financial history and interviews with friends, family and colleagues?
</t>
  </si>
  <si>
    <t xml:space="preserve">Are entitlement officers citizens of the issuing country?
</t>
  </si>
  <si>
    <t xml:space="preserve">Are background and reliability checks repeated at appropriate intervals?
</t>
  </si>
  <si>
    <t xml:space="preserve"> Are secure areas delimited and internal controls in place to limit access authority of employees, both physically and electronically?
</t>
  </si>
  <si>
    <t xml:space="preserve">Do temporary employees undergo the same background and reliability checks as permanent employees?
</t>
  </si>
  <si>
    <t xml:space="preserve">Are all staff and contractors provided with an oral security brief and written guidelines on the TDIA’s internal controls and security policies?
</t>
  </si>
  <si>
    <t xml:space="preserve">Is there a written code of conduct and/values and/or an ethics code for all employees?
</t>
  </si>
  <si>
    <t xml:space="preserve"> Are prescribed job functions established such that one employee cannot perform all the travel document entitlement and issuance functions?
</t>
  </si>
  <si>
    <t xml:space="preserve">Do office flow procedures prevent the public from being able to select a specific employee?
</t>
  </si>
  <si>
    <t xml:space="preserve">Are entitlement officers required to take the next batch of work in sequence?
</t>
  </si>
  <si>
    <t xml:space="preserve">Do staff members rotate through several functions i.e. data entry, open mail etc.?
</t>
  </si>
  <si>
    <t xml:space="preserve">Are all vital decisions and justifications made during the issuance process recorded in the file and database?
</t>
  </si>
  <si>
    <t xml:space="preserve">Overall, has the TDIA implemented modern management principles to encourage a positive and healthy morale amongst all employees?
</t>
  </si>
  <si>
    <t xml:space="preserve">Are the employment conditions and the pay structure and benefits for employees fair and competitive for similar work in other local sectors?
</t>
  </si>
  <si>
    <t xml:space="preserve">Are there clear Human Resource (HR) policies in effect for employee reviews, pay raises, opportunities for promotions, and other HR matters?
</t>
  </si>
  <si>
    <t xml:space="preserve">Are there formal HR mechanisms for employees to file personal treatment grievances and to have these grievances fairly heard and dealt with?
</t>
  </si>
  <si>
    <t xml:space="preserve">Is there a high degree of job security at the TDIA for competent employees?
</t>
  </si>
  <si>
    <t xml:space="preserve">Are the sources of any such reports kept secret by the TDIA for the protection of reporting staff?
</t>
  </si>
  <si>
    <t xml:space="preserve">Is there a formal official investigation process to investigate possible serious security breaches by employees at any level?
</t>
  </si>
  <si>
    <t xml:space="preserve">Is this formal investigation process supported by clear and strong legislation such that offenders can be severely sanctioned if fault is found?
</t>
  </si>
  <si>
    <t xml:space="preserve">Do these sanctions include immediate firing with loss of all benefits, if appropriate?
</t>
  </si>
  <si>
    <t xml:space="preserve">Do these sanctions include criminal prosecution, if appropriate?
</t>
  </si>
  <si>
    <t xml:space="preserve">Are results of investigations well publicized?
</t>
  </si>
  <si>
    <t xml:space="preserve">Are travel document holders made aware of the high security significance of the document and the need to keep it in a safe place?
</t>
  </si>
  <si>
    <t xml:space="preserve">Are travel document holders made aware of the importance of immediate reporting of a lost or stolen document?
</t>
  </si>
  <si>
    <t xml:space="preserve">Are there easy means of doing so such as well-posted toll-free numbers, fax, online, or in person?
</t>
  </si>
  <si>
    <t xml:space="preserve">Is the reporter of a lost or stolen document required to complete a written report?
</t>
  </si>
  <si>
    <t xml:space="preserve">Are there careful entitlement checks done for the production of a replacement travel document?
</t>
  </si>
  <si>
    <t xml:space="preserve">In the event of multiple loses, are lost and stolen claims subject to special investigations, including the possibility of a police investigation?
</t>
  </si>
  <si>
    <t xml:space="preserve">Are lost and stolen travel documents immediately cancelled and declared invalid for travel?
</t>
  </si>
  <si>
    <t xml:space="preserve">Do lost and stolen travel documents remain invalid if subsequently found by the rightful holder?
</t>
  </si>
  <si>
    <t xml:space="preserve">In this case, are they submitted to the TDIA for physical cancellation or destruction?
</t>
  </si>
  <si>
    <t xml:space="preserve">Are the travel document numbers stored in a national Lost and Stolen travel document database?
</t>
  </si>
  <si>
    <t xml:space="preserve">Are they so stored for at least as long as the validity period of the document?
</t>
  </si>
  <si>
    <t xml:space="preserve">Are lost or stolen blank passports reported in a national Lost and Stolen travel document database?
</t>
  </si>
  <si>
    <t xml:space="preserve">Is this database available to border control, immigration, visa, and law enforcement authorities?
</t>
  </si>
  <si>
    <t xml:space="preserve">Are lost and stolen travel documents reported to the Interpol SLTD?
</t>
  </si>
  <si>
    <t xml:space="preserve">Are missing blank passports reported to the Interpol SLTD?
</t>
  </si>
  <si>
    <t xml:space="preserve">Are lost and stolen travel documents also shared with international partners and/or APEC RMAS?
</t>
  </si>
  <si>
    <t xml:space="preserve">Are missing blank passports reported to international partner and/or APEC?
</t>
  </si>
  <si>
    <t xml:space="preserve">Are all overseas consular staff members and locally engaged staff who handle travel documents security screened to the same level as the personnel in the home country?
</t>
  </si>
  <si>
    <t xml:space="preserve">Does overseas staff receive the same training as the personnel in the home country?
</t>
  </si>
  <si>
    <t xml:space="preserve">Are policies, entitlement criteria, application requirements, etc. the same as in the home country?
</t>
  </si>
  <si>
    <t xml:space="preserve">Are there constant communications between headquarters and missions to ensure policies and practices are known and applied?
</t>
  </si>
  <si>
    <t xml:space="preserve">Are audits and spot checks performed on a regular basis to ensure that all policies and practices are being enforced overseas?
</t>
  </si>
  <si>
    <t xml:space="preserve">Do only the officers responsible for travel document issuance have access to blank books?
</t>
  </si>
  <si>
    <t xml:space="preserve">Does the TDIA have active partnerships with other national authorities that are stakeholders in the issuance and use of travel documents?
</t>
  </si>
  <si>
    <t xml:space="preserve">Does the TDIA exchange information with border control and immigration authorities on document fraud and security threats?
</t>
  </si>
  <si>
    <t xml:space="preserve">Does the TDIA, border control and immigration authorities  share data to include in watch lists and travel restrictions lists?
</t>
  </si>
  <si>
    <t xml:space="preserve">Does the TDIA have active partnerships and associations with other nations and international organizations?  
</t>
  </si>
  <si>
    <t xml:space="preserve">Is the TDIA aware of the role of the ICAO MRTD program?
</t>
  </si>
  <si>
    <t xml:space="preserve">Does the TDIA participate in ICAO TAG/MRTD and its working groups (NTWG and ICBWG)?
</t>
  </si>
  <si>
    <t xml:space="preserve">Does the TDIA participate in international data exchange networks such as Interpol LSTD, APEC RMAS or others?
</t>
  </si>
  <si>
    <t xml:space="preserve">If required, is the TDIA aware of travel document capacity building programs, help, funds and expertise available? 
</t>
  </si>
  <si>
    <t xml:space="preserve">Does the TDIA undertake regular Requests for Information to remain aware of latest research and innovations?
</t>
  </si>
  <si>
    <t xml:space="preserve">Are all staff and contractors briefed on their access privileges and prohibitions attached to their security clearance level? 
</t>
  </si>
  <si>
    <r>
      <rPr>
        <sz val="11"/>
        <color theme="1"/>
        <rFont val="Arial"/>
        <family val="2"/>
      </rPr>
      <t>7.</t>
    </r>
    <r>
      <rPr>
        <b/>
        <sz val="11"/>
        <color theme="1"/>
        <rFont val="Arial"/>
        <family val="2"/>
      </rPr>
      <t xml:space="preserve"> Risk column: </t>
    </r>
    <r>
      <rPr>
        <sz val="11"/>
        <color indexed="8"/>
        <rFont val="Arial"/>
        <family val="2"/>
      </rPr>
      <t xml:space="preserve">Use the dropdown menu to indicate whether the level of risk is low, medium or high (L/M/H). 
</t>
    </r>
    <r>
      <rPr>
        <b/>
        <sz val="11"/>
        <color indexed="8"/>
        <rFont val="Arial"/>
        <family val="2"/>
      </rPr>
      <t xml:space="preserve">
   • Low </t>
    </r>
    <r>
      <rPr>
        <sz val="11"/>
        <color indexed="8"/>
        <rFont val="Arial"/>
        <family val="2"/>
      </rPr>
      <t xml:space="preserve">means that the TDIA can accept the level of risk or that there is no urgent need to make changes to the TDIA’s current practices.  </t>
    </r>
    <r>
      <rPr>
        <b/>
        <sz val="11"/>
        <color indexed="8"/>
        <rFont val="Arial"/>
        <family val="2"/>
      </rPr>
      <t xml:space="preserve">
   • Medium </t>
    </r>
    <r>
      <rPr>
        <sz val="11"/>
        <color indexed="8"/>
        <rFont val="Arial"/>
        <family val="2"/>
      </rPr>
      <t>indicates that there is a significant risk but that corrective measures may not be an urgent priority.</t>
    </r>
    <r>
      <rPr>
        <b/>
        <sz val="11"/>
        <color indexed="8"/>
        <rFont val="Arial"/>
        <family val="2"/>
      </rPr>
      <t xml:space="preserve">
   • High </t>
    </r>
    <r>
      <rPr>
        <sz val="11"/>
        <color indexed="8"/>
        <rFont val="Arial"/>
        <family val="2"/>
      </rPr>
      <t>indicates that the risk is serious and that corrective measures should be considered as a priority</t>
    </r>
    <r>
      <rPr>
        <b/>
        <sz val="11"/>
        <color indexed="8"/>
        <rFont val="Arial"/>
        <family val="2"/>
      </rPr>
      <t xml:space="preserve">.  
Note: </t>
    </r>
    <r>
      <rPr>
        <sz val="11"/>
        <color indexed="8"/>
        <rFont val="Arial"/>
        <family val="2"/>
      </rPr>
      <t xml:space="preserve">For questions that are “not applicable”, the risk should be put as “Low”. This is because questions that are not applicable are not considered problem areas requiring further attention. 
</t>
    </r>
    <r>
      <rPr>
        <b/>
        <sz val="11"/>
        <color indexed="8"/>
        <rFont val="Arial"/>
        <family val="2"/>
      </rPr>
      <t xml:space="preserve">
Note: </t>
    </r>
    <r>
      <rPr>
        <sz val="11"/>
        <color indexed="8"/>
        <rFont val="Arial"/>
        <family val="2"/>
      </rPr>
      <t xml:space="preserve">For questions that cannot be answered due to lack of information, the risk should be put as “High”. Until there is sufficient data to accurately determine the risk level, unknown risk is considered high risk. 
</t>
    </r>
  </si>
  <si>
    <r>
      <rPr>
        <b/>
        <sz val="12"/>
        <color theme="1"/>
        <rFont val="Arial"/>
        <family val="2"/>
      </rPr>
      <t>How the risk scoring works</t>
    </r>
    <r>
      <rPr>
        <b/>
        <sz val="11"/>
        <color theme="1"/>
        <rFont val="Arial"/>
        <family val="2"/>
      </rPr>
      <t xml:space="preserve">
</t>
    </r>
    <r>
      <rPr>
        <sz val="11"/>
        <color indexed="8"/>
        <rFont val="Arial"/>
        <family val="2"/>
      </rPr>
      <t xml:space="preserve">8. Once the assessor enters the TDIA's percentage of compliance and the risk (H/M/L) for each question, the Assessment Guide will automatically calculate a "Risk Score" which indicates which issues present the highest vulnerabilities for the TDIA.
9. The risk score for each question will be between 0-100%. A low score is good. A higher score indicates that further review or changes to a country's practices may be needed. Where compliance is 100% the risk score will be 0%. 
10. When the assessor marks the risk as low, the risk score will also be 0% even if there is no compliance with the best practice associated with that question. This is because low risk means that the TDIA can accept the level of risk or that there is no urgent need to make changes to the TDIA’s current practices. Where the assessor marks the risk as medium or high, the risk score will be higher. For example, where compliance is 0% and the risk is high, the risk score will be 100%.  
11. Low compliance and medium or high risk will generally result in higher risk scores. High compliance and low or medium risk will generally result in lower risk scores.
</t>
    </r>
  </si>
  <si>
    <r>
      <t>PART 2: Assessment Guide
January 2010</t>
    </r>
    <r>
      <rPr>
        <b/>
        <sz val="16"/>
        <color indexed="10"/>
        <rFont val="Arial"/>
        <family val="2"/>
      </rPr>
      <t xml:space="preserve"> </t>
    </r>
    <r>
      <rPr>
        <b/>
        <sz val="16"/>
        <color indexed="8"/>
        <rFont val="Arial"/>
        <family val="2"/>
      </rPr>
      <t xml:space="preserve">
</t>
    </r>
  </si>
  <si>
    <t>Note: This guide had been locked to avoid inadvertently changing any of the content.  If modifications need to be made click on the review tab, then click "unprotect sheet", the password is "icbwg".  Do not forget to protect the sheet in the same way after making necessary changes.  However, the High Risk Results sheet should not be password protected as it will not refresh if protected.</t>
  </si>
  <si>
    <r>
      <rPr>
        <sz val="11"/>
        <color indexed="8"/>
        <rFont val="Arial"/>
        <family val="2"/>
      </rPr>
      <t>5.</t>
    </r>
    <r>
      <rPr>
        <b/>
        <sz val="11"/>
        <color indexed="8"/>
        <rFont val="Arial"/>
        <family val="2"/>
      </rPr>
      <t xml:space="preserve"> Compliance column: </t>
    </r>
    <r>
      <rPr>
        <sz val="11"/>
        <color indexed="8"/>
        <rFont val="Arial"/>
        <family val="2"/>
      </rPr>
      <t xml:space="preserve">Indicate on a scale of 0-100 the degree to which the TDIA complies with the question asked.  If the answer is a definitive “Yes” the compliance will be 100%. If the answer is “No” the compliance will be 0%. The assessor can indicate the degree of partial compliance by entering a value between 0-100%. </t>
    </r>
    <r>
      <rPr>
        <sz val="11"/>
        <rFont val="Arial"/>
        <family val="2"/>
      </rPr>
      <t>If the question is "not applicable" leave this cell blank. See the note at 7 below.</t>
    </r>
  </si>
  <si>
    <r>
      <t xml:space="preserve">For convenience, all of the responses to the Assessment Guide questions that were identified as high risk are listed below so that the Travel Document Issuing Authority (TDIA) can review them and determine what action it will take.  Although these are the highest priority for action, all medium risk responses should also be reviewed. 
Once the TDIA has dealt with the high and medium risk items, the low risk items can be reviewed taking into account the assessors’ comments on why the risk is low (i.e. due to mitigation measures, not applicable, etc.) to determine whether any changes are required.
</t>
    </r>
    <r>
      <rPr>
        <b/>
        <sz val="11"/>
        <color theme="1"/>
        <rFont val="Arial"/>
        <family val="2"/>
      </rPr>
      <t xml:space="preserve">Note:  To see data from the Assessor's Worksheet you will need to refresh the table. </t>
    </r>
    <r>
      <rPr>
        <b/>
        <sz val="11"/>
        <rFont val="Arial"/>
        <family val="2"/>
      </rPr>
      <t>You can do this by clicking on the OPTIONS tab and then the REFRESH tab;  b</t>
    </r>
    <r>
      <rPr>
        <b/>
        <sz val="11"/>
        <color theme="1"/>
        <rFont val="Arial"/>
        <family val="2"/>
      </rPr>
      <t xml:space="preserve">y closing excel and re-opening the program; or by right clicking on the column headings below and selecting "refresh". </t>
    </r>
  </si>
  <si>
    <r>
      <t xml:space="preserve">The purpose of the “Risk Score” is to help Travel Document Issuing Authorities (TDIA’s) identify areas where they may need to review or change their processes to comply with international best practices. 
Risk scores are between 0-100%. Low risk scores are good. High risk scores indicate potential problem areas. </t>
    </r>
    <r>
      <rPr>
        <sz val="11"/>
        <rFont val="Arial"/>
        <family val="2"/>
      </rPr>
      <t>The High Risk Results on the previous page of this workbook should be addressed first. 
The table below includes the average risk scores for the 12 chapters and for each section within these chapters. The table also shows how many low, medium and high risk responses were given for each section and chapter and for the entire assessment.  If no risk score is displayed it maybe because all questions in the section were deemed 'not applicable' on the worksheet.</t>
    </r>
  </si>
  <si>
    <t xml:space="preserve">Are the breeder and support documents that are accepted official government documents?
</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</si>
</sst>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0"/>
      <color indexed="8"/>
      <name val="Arial"/>
      <family val="2"/>
    </font>
    <font>
      <b/>
      <sz val="11"/>
      <color indexed="8"/>
      <name val="Arial"/>
      <family val="2"/>
    </font>
    <font>
      <b/>
      <sz val="10"/>
      <color indexed="8"/>
      <name val="Arial"/>
      <family val="2"/>
    </font>
    <font>
      <b/>
      <sz val="7"/>
      <color indexed="8"/>
      <name val="Times New Roman"/>
      <family val="1"/>
    </font>
    <font>
      <sz val="7"/>
      <color indexed="8"/>
      <name val="Times New Roman"/>
      <family val="1"/>
    </font>
    <font>
      <b/>
      <i/>
      <sz val="10"/>
      <color indexed="8"/>
      <name val="Arial"/>
      <family val="2"/>
    </font>
    <font>
      <sz val="12"/>
      <color indexed="8"/>
      <name val="Arial"/>
      <family val="2"/>
    </font>
    <font>
      <sz val="11"/>
      <color indexed="8"/>
      <name val="Arial"/>
      <family val="2"/>
    </font>
    <font>
      <b/>
      <sz val="16"/>
      <color indexed="8"/>
      <name val="Arial"/>
      <family val="2"/>
    </font>
    <font>
      <b/>
      <sz val="16"/>
      <color indexed="10"/>
      <name val="Arial"/>
      <family val="2"/>
    </font>
    <font>
      <sz val="11"/>
      <color theme="1"/>
      <name val="Calibri"/>
      <family val="2"/>
      <scheme val="minor"/>
    </font>
    <font>
      <b/>
      <sz val="11"/>
      <color theme="1"/>
      <name val="Calibri"/>
      <family val="2"/>
      <scheme val="minor"/>
    </font>
    <font>
      <sz val="10"/>
      <color theme="1"/>
      <name val="Arial"/>
      <family val="2"/>
    </font>
    <font>
      <sz val="12"/>
      <color theme="1"/>
      <name val="Arial"/>
      <family val="2"/>
    </font>
    <font>
      <sz val="16"/>
      <color theme="1"/>
      <name val="Arial"/>
      <family val="2"/>
    </font>
    <font>
      <sz val="11"/>
      <color theme="1"/>
      <name val="Arial"/>
      <family val="2"/>
    </font>
    <font>
      <b/>
      <sz val="14"/>
      <color theme="1"/>
      <name val="Calibri"/>
      <family val="2"/>
      <scheme val="minor"/>
    </font>
    <font>
      <b/>
      <sz val="11"/>
      <color theme="1"/>
      <name val="Arial"/>
      <family val="2"/>
    </font>
    <font>
      <b/>
      <sz val="14"/>
      <color theme="1"/>
      <name val="Arial"/>
      <family val="2"/>
    </font>
    <font>
      <sz val="10"/>
      <color theme="1"/>
      <name val="Symbol"/>
      <family val="1"/>
      <charset val="2"/>
    </font>
    <font>
      <b/>
      <sz val="12"/>
      <color theme="1"/>
      <name val="Arial"/>
      <family val="2"/>
    </font>
    <font>
      <sz val="12"/>
      <color theme="1"/>
      <name val="Calibri"/>
      <family val="2"/>
      <scheme val="minor"/>
    </font>
    <font>
      <b/>
      <sz val="16"/>
      <color theme="1"/>
      <name val="Arial"/>
      <family val="2"/>
    </font>
    <font>
      <b/>
      <sz val="10"/>
      <color theme="1"/>
      <name val="Arial"/>
      <family val="2"/>
    </font>
    <font>
      <b/>
      <sz val="9"/>
      <color theme="1"/>
      <name val="Arial"/>
      <family val="2"/>
    </font>
    <font>
      <b/>
      <sz val="24"/>
      <color theme="1"/>
      <name val="Arial"/>
      <family val="2"/>
    </font>
    <font>
      <sz val="11"/>
      <color rgb="FFFF0000"/>
      <name val="Arial"/>
      <family val="2"/>
    </font>
    <font>
      <sz val="11"/>
      <name val="Arial"/>
      <family val="2"/>
    </font>
    <font>
      <b/>
      <sz val="11"/>
      <name val="Arial"/>
      <family val="2"/>
    </font>
    <font>
      <b/>
      <sz val="12"/>
      <color theme="1"/>
      <name val="Arial"/>
    </font>
    <font>
      <b/>
      <sz val="11"/>
      <color theme="1"/>
      <name val="Arial"/>
    </font>
  </fonts>
  <fills count="13">
    <fill>
      <patternFill patternType="none"/>
    </fill>
    <fill>
      <patternFill patternType="gray125"/>
    </fill>
    <fill>
      <patternFill patternType="solid">
        <fgColor theme="0" tint="-4.9989318521683403E-2"/>
        <bgColor indexed="64"/>
      </patternFill>
    </fill>
    <fill>
      <patternFill patternType="solid">
        <fgColor theme="6" tint="0.59996337778862885"/>
        <bgColor indexed="64"/>
      </patternFill>
    </fill>
    <fill>
      <patternFill patternType="solid">
        <fgColor theme="3"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6" tint="0.39994506668294322"/>
        <bgColor indexed="64"/>
      </patternFill>
    </fill>
  </fills>
  <borders count="111">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indexed="64"/>
      </bottom>
      <diagonal/>
    </border>
    <border>
      <left style="medium">
        <color indexed="64"/>
      </left>
      <right style="thin">
        <color rgb="FF000000"/>
      </right>
      <top style="thin">
        <color indexed="64"/>
      </top>
      <bottom style="thin">
        <color rgb="FF000000"/>
      </bottom>
      <diagonal/>
    </border>
    <border>
      <left style="medium">
        <color indexed="64"/>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medium">
        <color indexed="64"/>
      </left>
      <right style="thin">
        <color rgb="FF000000"/>
      </right>
      <top/>
      <bottom/>
      <diagonal/>
    </border>
    <border>
      <left style="thin">
        <color rgb="FF000000"/>
      </left>
      <right style="thin">
        <color rgb="FF000000"/>
      </right>
      <top/>
      <bottom/>
      <diagonal/>
    </border>
    <border>
      <left style="medium">
        <color indexed="64"/>
      </left>
      <right style="thin">
        <color rgb="FF000000"/>
      </right>
      <top style="medium">
        <color indexed="64"/>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indexed="64"/>
      </right>
      <top/>
      <bottom style="thin">
        <color indexed="64"/>
      </bottom>
      <diagonal/>
    </border>
    <border>
      <left style="thin">
        <color rgb="FF000000"/>
      </left>
      <right style="thin">
        <color indexed="64"/>
      </right>
      <top/>
      <bottom style="medium">
        <color indexed="64"/>
      </bottom>
      <diagonal/>
    </border>
    <border>
      <left style="thin">
        <color rgb="FF000000"/>
      </left>
      <right style="thin">
        <color indexed="64"/>
      </right>
      <top style="medium">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indexed="64"/>
      </left>
      <right style="thin">
        <color indexed="64"/>
      </right>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medium">
        <color indexed="64"/>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style="thin">
        <color rgb="FF000000"/>
      </left>
      <right/>
      <top style="thin">
        <color rgb="FF000000"/>
      </top>
      <bottom style="thin">
        <color indexed="64"/>
      </bottom>
      <diagonal/>
    </border>
    <border>
      <left style="thin">
        <color rgb="FF000000"/>
      </left>
      <right/>
      <top style="thin">
        <color indexed="64"/>
      </top>
      <bottom style="thin">
        <color indexed="64"/>
      </bottom>
      <diagonal/>
    </border>
  </borders>
  <cellStyleXfs count="2">
    <xf numFmtId="0" fontId="0" fillId="0" borderId="0"/>
    <xf numFmtId="9" fontId="11" fillId="0" borderId="0" applyFont="0" applyFill="0" applyBorder="0" applyAlignment="0" applyProtection="0"/>
  </cellStyleXfs>
  <cellXfs count="370">
    <xf numFmtId="0" fontId="0" fillId="0" borderId="0" xfId="0"/>
    <xf numFmtId="0" fontId="0" fillId="0" borderId="0" xfId="0" applyBorder="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69" xfId="0" applyFont="1" applyBorder="1" applyAlignment="1">
      <alignment horizontal="center" vertical="center" wrapText="1"/>
    </xf>
    <xf numFmtId="0" fontId="0" fillId="0" borderId="0" xfId="0" applyAlignment="1"/>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72" xfId="0" applyFont="1" applyFill="1" applyBorder="1" applyAlignment="1">
      <alignment horizontal="center" vertical="center"/>
    </xf>
    <xf numFmtId="0" fontId="13" fillId="2" borderId="74" xfId="0" applyFont="1" applyFill="1" applyBorder="1" applyAlignment="1">
      <alignment horizontal="center" vertical="center" wrapText="1"/>
    </xf>
    <xf numFmtId="0" fontId="13" fillId="2" borderId="75" xfId="0" applyFont="1" applyFill="1" applyBorder="1" applyAlignment="1">
      <alignment horizontal="center" vertical="center"/>
    </xf>
    <xf numFmtId="0" fontId="13" fillId="2" borderId="76" xfId="0" applyFont="1" applyFill="1" applyBorder="1" applyAlignment="1">
      <alignment horizontal="center" vertical="center"/>
    </xf>
    <xf numFmtId="0" fontId="13" fillId="2" borderId="73" xfId="0" applyFont="1" applyFill="1" applyBorder="1" applyAlignment="1">
      <alignment horizontal="center" vertical="center"/>
    </xf>
    <xf numFmtId="0" fontId="13" fillId="2" borderId="77" xfId="0" applyFont="1" applyFill="1" applyBorder="1" applyAlignment="1">
      <alignment horizontal="center" vertical="center"/>
    </xf>
    <xf numFmtId="0" fontId="13" fillId="2" borderId="78"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1" xfId="0" applyFont="1" applyFill="1" applyBorder="1" applyAlignment="1">
      <alignment horizontal="center" vertical="center"/>
    </xf>
    <xf numFmtId="0" fontId="13" fillId="2" borderId="82"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86" xfId="0" applyFont="1" applyFill="1" applyBorder="1" applyAlignment="1">
      <alignment horizontal="center" vertical="center"/>
    </xf>
    <xf numFmtId="0" fontId="13" fillId="2" borderId="69"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86" xfId="0" applyFont="1" applyFill="1" applyBorder="1" applyAlignment="1">
      <alignment horizontal="center" vertical="center" wrapText="1"/>
    </xf>
    <xf numFmtId="0" fontId="13" fillId="2" borderId="87" xfId="0" applyFont="1" applyFill="1" applyBorder="1" applyAlignment="1">
      <alignment horizontal="center" vertical="center" wrapText="1"/>
    </xf>
    <xf numFmtId="0" fontId="0" fillId="0" borderId="7"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13" fillId="2" borderId="74" xfId="0" applyFont="1" applyFill="1" applyBorder="1" applyAlignment="1">
      <alignment horizontal="center" vertical="center"/>
    </xf>
    <xf numFmtId="0" fontId="0" fillId="0" borderId="0" xfId="0" applyFont="1"/>
    <xf numFmtId="0" fontId="14" fillId="0" borderId="0" xfId="0" applyFont="1"/>
    <xf numFmtId="0" fontId="15" fillId="0" borderId="0" xfId="0" applyFont="1"/>
    <xf numFmtId="9" fontId="0" fillId="0" borderId="0" xfId="0" applyNumberFormat="1"/>
    <xf numFmtId="0" fontId="16" fillId="0" borderId="0" xfId="0" applyFont="1" applyFill="1" applyBorder="1" applyAlignment="1">
      <alignment vertical="center" wrapText="1"/>
    </xf>
    <xf numFmtId="0" fontId="17" fillId="3" borderId="10" xfId="0" applyFont="1" applyFill="1" applyBorder="1" applyAlignment="1">
      <alignment horizontal="center" vertical="center" wrapText="1"/>
    </xf>
    <xf numFmtId="9" fontId="0" fillId="0" borderId="11" xfId="0" applyNumberFormat="1" applyBorder="1" applyAlignment="1">
      <alignment horizontal="center"/>
    </xf>
    <xf numFmtId="9" fontId="18" fillId="4" borderId="12" xfId="0" applyNumberFormat="1" applyFont="1" applyFill="1" applyBorder="1" applyAlignment="1">
      <alignment horizontal="center" vertical="center" wrapText="1"/>
    </xf>
    <xf numFmtId="0" fontId="0" fillId="5" borderId="88" xfId="0" applyFill="1" applyBorder="1" applyAlignment="1" applyProtection="1">
      <alignment horizontal="left" vertical="top" wrapText="1"/>
      <protection locked="0"/>
    </xf>
    <xf numFmtId="0" fontId="0" fillId="0" borderId="0" xfId="0" applyAlignment="1">
      <alignment horizontal="left"/>
    </xf>
    <xf numFmtId="0" fontId="14" fillId="0" borderId="0" xfId="0" applyFont="1" applyAlignment="1">
      <alignment horizontal="left"/>
    </xf>
    <xf numFmtId="0" fontId="16" fillId="0" borderId="0" xfId="0" applyFont="1" applyFill="1" applyBorder="1" applyAlignment="1">
      <alignment horizontal="left" vertical="top"/>
    </xf>
    <xf numFmtId="0" fontId="14"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19" fillId="0" borderId="0" xfId="0" applyFont="1"/>
    <xf numFmtId="0" fontId="13" fillId="0" borderId="0" xfId="0" applyFont="1"/>
    <xf numFmtId="9" fontId="0" fillId="0" borderId="13" xfId="0" applyNumberFormat="1" applyBorder="1" applyAlignment="1">
      <alignment horizontal="center"/>
    </xf>
    <xf numFmtId="9" fontId="0" fillId="0" borderId="14" xfId="0" applyNumberFormat="1" applyBorder="1" applyAlignment="1">
      <alignment horizontal="center"/>
    </xf>
    <xf numFmtId="0" fontId="0" fillId="0" borderId="0" xfId="0" applyAlignment="1">
      <alignment wrapText="1"/>
    </xf>
    <xf numFmtId="0" fontId="0" fillId="0" borderId="0" xfId="0" applyAlignment="1">
      <alignment horizontal="left" vertical="center" wrapText="1"/>
    </xf>
    <xf numFmtId="0" fontId="12" fillId="6" borderId="5" xfId="0" applyFont="1" applyFill="1" applyBorder="1" applyAlignment="1">
      <alignment horizontal="center" vertical="center" wrapText="1"/>
    </xf>
    <xf numFmtId="0" fontId="17" fillId="6" borderId="5" xfId="0" applyFont="1" applyFill="1" applyBorder="1" applyAlignment="1">
      <alignment horizontal="center" vertical="center"/>
    </xf>
    <xf numFmtId="0" fontId="12" fillId="6" borderId="5" xfId="0" applyFont="1" applyFill="1"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wrapText="1"/>
    </xf>
    <xf numFmtId="0" fontId="0" fillId="7" borderId="5" xfId="0" applyFill="1" applyBorder="1" applyAlignment="1">
      <alignment horizontal="left" vertical="center" wrapText="1"/>
    </xf>
    <xf numFmtId="0" fontId="0" fillId="7" borderId="5" xfId="0" applyFill="1" applyBorder="1" applyAlignment="1">
      <alignment wrapText="1"/>
    </xf>
    <xf numFmtId="0" fontId="0" fillId="8" borderId="5" xfId="0" applyFill="1" applyBorder="1" applyAlignment="1">
      <alignment horizontal="left" vertical="center" wrapText="1"/>
    </xf>
    <xf numFmtId="0" fontId="0" fillId="8" borderId="5" xfId="0" applyFill="1" applyBorder="1" applyAlignment="1">
      <alignment wrapText="1"/>
    </xf>
    <xf numFmtId="0" fontId="0" fillId="8" borderId="5" xfId="0" applyFill="1" applyBorder="1"/>
    <xf numFmtId="0" fontId="0" fillId="0" borderId="5" xfId="0" applyFill="1" applyBorder="1"/>
    <xf numFmtId="9" fontId="0" fillId="0" borderId="15" xfId="0" applyNumberFormat="1" applyBorder="1" applyAlignment="1">
      <alignment horizontal="center"/>
    </xf>
    <xf numFmtId="9" fontId="0" fillId="0" borderId="16" xfId="0" applyNumberFormat="1" applyBorder="1" applyAlignment="1">
      <alignment horizontal="center"/>
    </xf>
    <xf numFmtId="9" fontId="0" fillId="0" borderId="17" xfId="0" applyNumberFormat="1" applyBorder="1" applyAlignment="1">
      <alignment horizontal="center"/>
    </xf>
    <xf numFmtId="9" fontId="18" fillId="4" borderId="19" xfId="0" applyNumberFormat="1" applyFont="1" applyFill="1" applyBorder="1" applyAlignment="1">
      <alignment horizontal="center" vertical="center" wrapText="1"/>
    </xf>
    <xf numFmtId="0" fontId="0" fillId="9" borderId="5" xfId="0" applyFill="1" applyBorder="1" applyAlignment="1">
      <alignment wrapText="1"/>
    </xf>
    <xf numFmtId="0" fontId="0" fillId="9" borderId="5" xfId="0" applyFill="1" applyBorder="1"/>
    <xf numFmtId="0" fontId="0" fillId="9" borderId="5" xfId="0" applyFill="1" applyBorder="1" applyAlignment="1">
      <alignment horizontal="left" vertical="center" wrapText="1"/>
    </xf>
    <xf numFmtId="0" fontId="0" fillId="7" borderId="5" xfId="0" applyFill="1" applyBorder="1"/>
    <xf numFmtId="9" fontId="0" fillId="0" borderId="20" xfId="0" applyNumberFormat="1" applyBorder="1" applyAlignment="1">
      <alignment horizontal="center"/>
    </xf>
    <xf numFmtId="9" fontId="0" fillId="0" borderId="21" xfId="0" applyNumberFormat="1" applyBorder="1" applyAlignment="1">
      <alignment horizontal="center"/>
    </xf>
    <xf numFmtId="9" fontId="0" fillId="0" borderId="22" xfId="0" applyNumberFormat="1" applyBorder="1" applyAlignment="1">
      <alignment horizontal="center"/>
    </xf>
    <xf numFmtId="9" fontId="0" fillId="0" borderId="23" xfId="0" applyNumberFormat="1" applyBorder="1" applyAlignment="1">
      <alignment horizontal="center"/>
    </xf>
    <xf numFmtId="9" fontId="0" fillId="0" borderId="0" xfId="0" applyNumberFormat="1" applyBorder="1" applyAlignment="1">
      <alignment horizontal="center"/>
    </xf>
    <xf numFmtId="9" fontId="0" fillId="0" borderId="24" xfId="0" applyNumberFormat="1" applyBorder="1" applyAlignment="1">
      <alignment horizontal="center"/>
    </xf>
    <xf numFmtId="0" fontId="18" fillId="4" borderId="25" xfId="0" applyNumberFormat="1" applyFont="1" applyFill="1" applyBorder="1" applyAlignment="1">
      <alignment horizontal="center" vertical="center" wrapText="1"/>
    </xf>
    <xf numFmtId="0" fontId="18" fillId="4" borderId="26" xfId="0" applyNumberFormat="1" applyFont="1" applyFill="1" applyBorder="1" applyAlignment="1">
      <alignment horizontal="center" vertical="center" wrapText="1"/>
    </xf>
    <xf numFmtId="0" fontId="18" fillId="4" borderId="10" xfId="0" applyNumberFormat="1" applyFont="1" applyFill="1" applyBorder="1" applyAlignment="1">
      <alignment horizontal="center" vertical="center" wrapText="1"/>
    </xf>
    <xf numFmtId="9" fontId="18" fillId="4" borderId="27" xfId="0" applyNumberFormat="1" applyFont="1" applyFill="1" applyBorder="1" applyAlignment="1">
      <alignment horizontal="center" vertical="center" wrapText="1"/>
    </xf>
    <xf numFmtId="9" fontId="0" fillId="0" borderId="28" xfId="0" applyNumberFormat="1" applyBorder="1" applyAlignment="1">
      <alignment horizontal="center"/>
    </xf>
    <xf numFmtId="9" fontId="0" fillId="0" borderId="29" xfId="0" applyNumberFormat="1" applyBorder="1" applyAlignment="1">
      <alignment horizontal="center"/>
    </xf>
    <xf numFmtId="9" fontId="0" fillId="0" borderId="30" xfId="0" applyNumberFormat="1" applyBorder="1" applyAlignment="1">
      <alignment horizontal="center"/>
    </xf>
    <xf numFmtId="0" fontId="0" fillId="0" borderId="31" xfId="0" applyBorder="1" applyAlignment="1">
      <alignment horizontal="center"/>
    </xf>
    <xf numFmtId="0" fontId="0" fillId="0" borderId="4"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5"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8" xfId="0" applyBorder="1" applyAlignment="1">
      <alignment horizontal="center"/>
    </xf>
    <xf numFmtId="0" fontId="0" fillId="0" borderId="6"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10" borderId="41" xfId="0" applyFill="1" applyBorder="1" applyAlignment="1">
      <alignment horizontal="center"/>
    </xf>
    <xf numFmtId="0" fontId="19" fillId="4" borderId="41" xfId="0" applyFont="1" applyFill="1" applyBorder="1" applyAlignment="1">
      <alignment horizontal="center" vertical="center"/>
    </xf>
    <xf numFmtId="9" fontId="0" fillId="0" borderId="4" xfId="0" applyNumberFormat="1" applyBorder="1" applyAlignment="1" applyProtection="1">
      <alignment horizontal="center" vertical="center"/>
      <protection locked="0"/>
    </xf>
    <xf numFmtId="0" fontId="13" fillId="2" borderId="70" xfId="0" applyFont="1" applyFill="1" applyBorder="1" applyAlignment="1">
      <alignment horizontal="center" vertical="center"/>
    </xf>
    <xf numFmtId="0" fontId="13" fillId="2" borderId="69" xfId="0" applyFont="1" applyFill="1" applyBorder="1" applyAlignment="1">
      <alignment horizontal="center" vertical="center"/>
    </xf>
    <xf numFmtId="0" fontId="14" fillId="0" borderId="0" xfId="0" applyFont="1" applyFill="1" applyBorder="1" applyAlignment="1">
      <alignment vertical="center" wrapText="1"/>
    </xf>
    <xf numFmtId="0" fontId="16" fillId="0" borderId="0" xfId="0" applyFont="1" applyFill="1" applyBorder="1" applyAlignment="1">
      <alignment vertical="center"/>
    </xf>
    <xf numFmtId="9" fontId="11" fillId="0" borderId="42" xfId="1" applyNumberFormat="1" applyFont="1" applyBorder="1" applyAlignment="1">
      <alignment horizontal="center" vertical="center"/>
    </xf>
    <xf numFmtId="9" fontId="0" fillId="0" borderId="18" xfId="0" applyNumberFormat="1" applyBorder="1" applyAlignment="1" applyProtection="1">
      <alignment horizontal="center" vertical="center"/>
      <protection locked="0"/>
    </xf>
    <xf numFmtId="0" fontId="13" fillId="2" borderId="71" xfId="0" applyFont="1" applyFill="1" applyBorder="1" applyAlignment="1">
      <alignment horizontal="center" vertical="center"/>
    </xf>
    <xf numFmtId="0" fontId="0" fillId="5" borderId="89" xfId="0" applyFill="1" applyBorder="1" applyAlignment="1" applyProtection="1">
      <alignment horizontal="left" vertical="top" wrapText="1"/>
      <protection locked="0"/>
    </xf>
    <xf numFmtId="0" fontId="0" fillId="10" borderId="43" xfId="0" applyFill="1" applyBorder="1" applyAlignment="1">
      <alignment horizontal="center"/>
    </xf>
    <xf numFmtId="0" fontId="0" fillId="10" borderId="41" xfId="0" applyFill="1" applyBorder="1"/>
    <xf numFmtId="0" fontId="0" fillId="0" borderId="45" xfId="0" applyFill="1" applyBorder="1" applyAlignment="1" applyProtection="1">
      <alignment horizontal="left" vertical="top" wrapText="1"/>
      <protection locked="0"/>
    </xf>
    <xf numFmtId="0" fontId="0" fillId="0" borderId="46" xfId="0" applyFill="1" applyBorder="1" applyAlignment="1" applyProtection="1">
      <alignment horizontal="left" vertical="top" wrapText="1"/>
      <protection locked="0"/>
    </xf>
    <xf numFmtId="0" fontId="18" fillId="10" borderId="43" xfId="0" applyFont="1" applyFill="1" applyBorder="1" applyAlignment="1">
      <alignment horizontal="left" vertical="center"/>
    </xf>
    <xf numFmtId="9" fontId="11" fillId="2" borderId="42" xfId="1" applyNumberFormat="1" applyFont="1" applyFill="1" applyBorder="1" applyAlignment="1">
      <alignment horizontal="center" vertical="center"/>
    </xf>
    <xf numFmtId="9" fontId="11" fillId="2" borderId="47" xfId="1" applyNumberFormat="1" applyFont="1" applyFill="1" applyBorder="1" applyAlignment="1">
      <alignment horizontal="center" vertical="center"/>
    </xf>
    <xf numFmtId="0" fontId="0" fillId="0" borderId="48"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19" fillId="4" borderId="43" xfId="0" applyFont="1" applyFill="1" applyBorder="1" applyAlignment="1">
      <alignment horizontal="center" vertical="center"/>
    </xf>
    <xf numFmtId="0" fontId="19" fillId="3" borderId="25" xfId="0" applyFont="1" applyFill="1" applyBorder="1" applyAlignment="1">
      <alignment horizontal="center" vertical="center"/>
    </xf>
    <xf numFmtId="0" fontId="19" fillId="3" borderId="26" xfId="0" applyFont="1" applyFill="1" applyBorder="1" applyAlignment="1">
      <alignment horizontal="center" vertical="center" wrapText="1"/>
    </xf>
    <xf numFmtId="0" fontId="17" fillId="3" borderId="26" xfId="0" applyFont="1" applyFill="1" applyBorder="1" applyAlignment="1">
      <alignment horizontal="center" vertical="center" wrapText="1"/>
    </xf>
    <xf numFmtId="9" fontId="21" fillId="4" borderId="30" xfId="0" applyNumberFormat="1" applyFont="1" applyFill="1" applyBorder="1" applyAlignment="1">
      <alignment horizontal="center" vertical="center" wrapText="1"/>
    </xf>
    <xf numFmtId="0" fontId="21" fillId="4" borderId="49" xfId="0" applyNumberFormat="1" applyFont="1" applyFill="1" applyBorder="1" applyAlignment="1">
      <alignment horizontal="center" vertical="center" wrapText="1"/>
    </xf>
    <xf numFmtId="0" fontId="21" fillId="4" borderId="9" xfId="0" applyNumberFormat="1" applyFont="1" applyFill="1" applyBorder="1" applyAlignment="1">
      <alignment horizontal="center" vertical="center" wrapText="1"/>
    </xf>
    <xf numFmtId="0" fontId="21" fillId="4" borderId="50" xfId="0" applyNumberFormat="1" applyFont="1" applyFill="1" applyBorder="1" applyAlignment="1">
      <alignment horizontal="center" vertical="center" wrapText="1"/>
    </xf>
    <xf numFmtId="10" fontId="21" fillId="6" borderId="51" xfId="0" applyNumberFormat="1" applyFont="1" applyFill="1" applyBorder="1" applyAlignment="1">
      <alignment horizontal="center" vertical="center" wrapText="1"/>
    </xf>
    <xf numFmtId="0" fontId="21" fillId="6" borderId="26" xfId="0" applyFont="1" applyFill="1" applyBorder="1" applyAlignment="1">
      <alignment horizontal="center" vertical="center" wrapText="1"/>
    </xf>
    <xf numFmtId="0" fontId="21" fillId="6" borderId="10" xfId="0" applyFont="1" applyFill="1" applyBorder="1" applyAlignment="1">
      <alignment horizontal="center" vertical="center" wrapText="1"/>
    </xf>
    <xf numFmtId="9" fontId="0" fillId="0" borderId="0" xfId="0" applyNumberFormat="1" applyBorder="1"/>
    <xf numFmtId="9" fontId="21" fillId="4" borderId="52" xfId="0" applyNumberFormat="1" applyFont="1" applyFill="1" applyBorder="1" applyAlignment="1">
      <alignment horizontal="center" vertical="center" wrapText="1"/>
    </xf>
    <xf numFmtId="0" fontId="21" fillId="4" borderId="51" xfId="0" applyNumberFormat="1" applyFont="1" applyFill="1" applyBorder="1" applyAlignment="1">
      <alignment horizontal="center" vertical="center" wrapText="1"/>
    </xf>
    <xf numFmtId="0" fontId="21" fillId="4" borderId="26" xfId="0" applyNumberFormat="1" applyFont="1" applyFill="1" applyBorder="1" applyAlignment="1">
      <alignment horizontal="center" vertical="center" wrapText="1"/>
    </xf>
    <xf numFmtId="0" fontId="21" fillId="4" borderId="10" xfId="0" applyNumberFormat="1" applyFont="1" applyFill="1" applyBorder="1" applyAlignment="1">
      <alignment horizontal="center" vertical="center" wrapText="1"/>
    </xf>
    <xf numFmtId="9" fontId="0" fillId="0" borderId="53" xfId="0" applyNumberFormat="1" applyBorder="1" applyAlignment="1">
      <alignment horizontal="center"/>
    </xf>
    <xf numFmtId="0" fontId="22"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Border="1" applyAlignment="1">
      <alignment horizontal="left" vertical="top"/>
    </xf>
    <xf numFmtId="0" fontId="21" fillId="0" borderId="0" xfId="0" applyFont="1" applyFill="1" applyBorder="1" applyAlignment="1">
      <alignment horizontal="left" vertical="top" wrapText="1"/>
    </xf>
    <xf numFmtId="0" fontId="23" fillId="0" borderId="0" xfId="0" applyFont="1" applyFill="1" applyBorder="1" applyAlignment="1">
      <alignment horizontal="center" wrapText="1"/>
    </xf>
    <xf numFmtId="0" fontId="0" fillId="0" borderId="4" xfId="0" applyBorder="1" applyAlignment="1" applyProtection="1">
      <alignment horizontal="center" vertical="center"/>
      <protection locked="0"/>
    </xf>
    <xf numFmtId="9" fontId="0" fillId="0" borderId="4" xfId="0" applyNumberFormat="1" applyBorder="1" applyAlignment="1" applyProtection="1">
      <alignment horizontal="center" vertical="center"/>
      <protection locked="0"/>
    </xf>
    <xf numFmtId="0" fontId="13" fillId="2" borderId="72"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1" xfId="0" applyFont="1" applyFill="1" applyBorder="1" applyAlignment="1">
      <alignment horizontal="left" vertical="top" wrapText="1"/>
    </xf>
    <xf numFmtId="0" fontId="13" fillId="2" borderId="73" xfId="0" applyFont="1" applyFill="1" applyBorder="1" applyAlignment="1">
      <alignment horizontal="left" vertical="top" wrapText="1"/>
    </xf>
    <xf numFmtId="0" fontId="20" fillId="0" borderId="18" xfId="0" applyFont="1" applyFill="1" applyBorder="1" applyAlignment="1">
      <alignment horizontal="left" vertical="top" wrapText="1"/>
    </xf>
    <xf numFmtId="0" fontId="13" fillId="2" borderId="86"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2" borderId="84" xfId="0" applyFont="1" applyFill="1" applyBorder="1" applyAlignment="1">
      <alignment horizontal="left" vertical="top" wrapText="1"/>
    </xf>
    <xf numFmtId="0" fontId="13" fillId="2" borderId="79" xfId="0" applyFont="1" applyFill="1" applyBorder="1" applyAlignment="1">
      <alignment horizontal="left" vertical="top" wrapText="1"/>
    </xf>
    <xf numFmtId="0" fontId="13" fillId="2" borderId="80" xfId="0" applyFont="1" applyFill="1" applyBorder="1" applyAlignment="1">
      <alignment horizontal="left" vertical="top" wrapText="1"/>
    </xf>
    <xf numFmtId="0" fontId="13" fillId="2" borderId="83" xfId="0" applyFont="1" applyFill="1" applyBorder="1" applyAlignment="1">
      <alignment horizontal="left" vertical="top" wrapText="1"/>
    </xf>
    <xf numFmtId="0" fontId="0" fillId="0" borderId="0" xfId="0" applyAlignment="1">
      <alignment horizontal="left" vertical="top"/>
    </xf>
    <xf numFmtId="0" fontId="0" fillId="0" borderId="5" xfId="0" pivotButton="1" applyBorder="1" applyAlignment="1">
      <alignment horizontal="left" vertical="top" wrapText="1"/>
    </xf>
    <xf numFmtId="0" fontId="0" fillId="0" borderId="5" xfId="0" applyBorder="1" applyAlignment="1">
      <alignment horizontal="left" vertical="top" wrapText="1"/>
    </xf>
    <xf numFmtId="0" fontId="0" fillId="0" borderId="5" xfId="0" applyBorder="1" applyAlignment="1" applyProtection="1">
      <alignment horizontal="center" vertical="center"/>
      <protection locked="0"/>
    </xf>
    <xf numFmtId="9" fontId="0" fillId="0" borderId="102" xfId="0" applyNumberFormat="1" applyBorder="1" applyAlignment="1" applyProtection="1">
      <alignment horizontal="center" vertical="center"/>
      <protection locked="0"/>
    </xf>
    <xf numFmtId="9" fontId="0" fillId="0" borderId="90" xfId="0" applyNumberFormat="1" applyBorder="1" applyAlignment="1" applyProtection="1">
      <alignment horizontal="center" vertical="center"/>
      <protection locked="0"/>
    </xf>
    <xf numFmtId="9" fontId="0" fillId="0" borderId="5" xfId="0" applyNumberFormat="1" applyBorder="1" applyAlignment="1" applyProtection="1">
      <alignment horizontal="center" vertical="center"/>
      <protection locked="0"/>
    </xf>
    <xf numFmtId="0" fontId="0" fillId="0" borderId="103" xfId="0" applyBorder="1" applyAlignment="1" applyProtection="1">
      <alignment horizontal="center" vertical="center"/>
      <protection locked="0"/>
    </xf>
    <xf numFmtId="9" fontId="0" fillId="0" borderId="4" xfId="0" applyNumberFormat="1" applyBorder="1" applyAlignment="1" applyProtection="1">
      <alignment horizontal="center" vertical="center"/>
      <protection locked="0"/>
    </xf>
    <xf numFmtId="9" fontId="11" fillId="2" borderId="56" xfId="1" applyNumberFormat="1" applyFont="1" applyFill="1" applyBorder="1" applyAlignment="1">
      <alignment horizontal="center" vertical="center"/>
    </xf>
    <xf numFmtId="9" fontId="11" fillId="2" borderId="47" xfId="1" applyNumberFormat="1" applyFont="1" applyFill="1" applyBorder="1" applyAlignment="1">
      <alignment horizontal="center" vertical="center"/>
    </xf>
    <xf numFmtId="9" fontId="11" fillId="2" borderId="42" xfId="1" applyNumberFormat="1" applyFont="1" applyFill="1" applyBorder="1" applyAlignment="1">
      <alignment horizontal="center" vertical="center"/>
    </xf>
    <xf numFmtId="9" fontId="11" fillId="2" borderId="62" xfId="1" applyNumberFormat="1" applyFont="1" applyFill="1" applyBorder="1" applyAlignment="1">
      <alignment horizontal="center" vertical="center"/>
    </xf>
    <xf numFmtId="9" fontId="0" fillId="0" borderId="0" xfId="1" applyNumberFormat="1" applyFont="1" applyBorder="1" applyAlignment="1">
      <alignment horizontal="left" vertical="top"/>
    </xf>
    <xf numFmtId="9" fontId="0" fillId="0" borderId="0" xfId="1" applyNumberFormat="1" applyFont="1" applyBorder="1" applyAlignment="1">
      <alignment horizontal="left" vertical="top" wrapText="1"/>
    </xf>
    <xf numFmtId="9" fontId="0" fillId="0" borderId="4"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9" fontId="0" fillId="0" borderId="4" xfId="0" applyNumberForma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9" fontId="16" fillId="0" borderId="43" xfId="1" applyFont="1" applyBorder="1" applyAlignment="1">
      <alignment horizontal="left" vertical="top" wrapText="1"/>
    </xf>
    <xf numFmtId="9" fontId="0" fillId="0" borderId="0" xfId="1" applyFont="1" applyBorder="1" applyAlignment="1">
      <alignment horizontal="left" vertical="top" wrapText="1"/>
    </xf>
    <xf numFmtId="9" fontId="0" fillId="0" borderId="0" xfId="1" applyFont="1" applyBorder="1" applyAlignment="1">
      <alignment horizontal="left" vertical="top"/>
    </xf>
    <xf numFmtId="0" fontId="0" fillId="0" borderId="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9" fontId="0" fillId="0" borderId="4" xfId="0" applyNumberFormat="1" applyBorder="1" applyAlignment="1" applyProtection="1">
      <alignment horizontal="center" vertical="center"/>
      <protection locked="0"/>
    </xf>
    <xf numFmtId="0" fontId="30" fillId="11" borderId="52" xfId="0" applyFont="1" applyFill="1" applyBorder="1" applyAlignment="1">
      <alignment horizontal="center" vertical="center" wrapText="1"/>
    </xf>
    <xf numFmtId="9" fontId="31" fillId="11" borderId="52" xfId="0" applyNumberFormat="1" applyFont="1" applyFill="1" applyBorder="1" applyAlignment="1">
      <alignment horizontal="center" vertical="center" wrapText="1"/>
    </xf>
    <xf numFmtId="9" fontId="30" fillId="11" borderId="52" xfId="0" applyNumberFormat="1" applyFont="1" applyFill="1" applyBorder="1" applyAlignment="1">
      <alignment horizontal="center" vertical="center" wrapText="1"/>
    </xf>
    <xf numFmtId="0" fontId="0" fillId="0" borderId="4" xfId="0" applyBorder="1" applyAlignment="1" applyProtection="1">
      <alignment horizontal="center" vertical="center"/>
      <protection locked="0"/>
    </xf>
    <xf numFmtId="9" fontId="0" fillId="0" borderId="4" xfId="0" applyNumberFormat="1" applyBorder="1" applyAlignment="1" applyProtection="1">
      <alignment horizontal="center" vertical="center"/>
      <protection locked="0"/>
    </xf>
    <xf numFmtId="9" fontId="11" fillId="2" borderId="42" xfId="1" applyNumberFormat="1" applyFont="1" applyFill="1" applyBorder="1" applyAlignment="1">
      <alignment horizontal="center" vertical="center"/>
    </xf>
    <xf numFmtId="0" fontId="13" fillId="0" borderId="75" xfId="0" applyFont="1" applyBorder="1" applyAlignment="1">
      <alignment horizontal="center" vertical="center" wrapText="1"/>
    </xf>
    <xf numFmtId="0" fontId="13" fillId="2" borderId="104" xfId="0" applyFont="1" applyFill="1" applyBorder="1" applyAlignment="1">
      <alignment horizontal="center" vertical="center" wrapText="1"/>
    </xf>
    <xf numFmtId="0" fontId="13" fillId="2" borderId="105" xfId="0" applyFont="1" applyFill="1" applyBorder="1" applyAlignment="1">
      <alignment horizontal="left" vertical="top" wrapText="1"/>
    </xf>
    <xf numFmtId="0" fontId="0" fillId="0" borderId="5" xfId="0" applyFill="1" applyBorder="1" applyAlignment="1" applyProtection="1">
      <alignment horizontal="left" vertical="top" wrapText="1"/>
      <protection locked="0"/>
    </xf>
    <xf numFmtId="0" fontId="13" fillId="2" borderId="104" xfId="0" applyFont="1" applyFill="1" applyBorder="1" applyAlignment="1">
      <alignment horizontal="left" vertical="top" wrapText="1"/>
    </xf>
    <xf numFmtId="0" fontId="0" fillId="5" borderId="78" xfId="0" applyFill="1" applyBorder="1" applyAlignment="1" applyProtection="1">
      <alignment horizontal="left" vertical="top" wrapText="1"/>
      <protection locked="0"/>
    </xf>
    <xf numFmtId="0" fontId="13" fillId="2" borderId="10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107" xfId="0" applyFont="1" applyFill="1" applyBorder="1" applyAlignment="1">
      <alignment horizontal="left" vertical="top" wrapText="1"/>
    </xf>
    <xf numFmtId="9" fontId="0" fillId="0" borderId="48" xfId="0" applyNumberFormat="1" applyBorder="1" applyAlignment="1" applyProtection="1">
      <alignment horizontal="center" vertical="center"/>
      <protection locked="0"/>
    </xf>
    <xf numFmtId="0" fontId="0" fillId="5" borderId="108" xfId="0" applyFill="1" applyBorder="1" applyAlignment="1" applyProtection="1">
      <alignment horizontal="left" vertical="top" wrapText="1"/>
      <protection locked="0"/>
    </xf>
    <xf numFmtId="9" fontId="11" fillId="0" borderId="68" xfId="1" applyNumberFormat="1" applyFont="1" applyBorder="1" applyAlignment="1">
      <alignment horizontal="center" vertical="center"/>
    </xf>
    <xf numFmtId="0" fontId="13" fillId="2" borderId="104" xfId="0" applyFont="1" applyFill="1" applyBorder="1" applyAlignment="1">
      <alignment horizontal="center" vertical="center"/>
    </xf>
    <xf numFmtId="0" fontId="0" fillId="5" borderId="5" xfId="0" applyFill="1" applyBorder="1" applyAlignment="1" applyProtection="1">
      <alignment horizontal="left" vertical="top" wrapText="1"/>
      <protection locked="0"/>
    </xf>
    <xf numFmtId="0" fontId="19" fillId="4" borderId="47" xfId="0" applyFont="1" applyFill="1" applyBorder="1" applyAlignment="1">
      <alignment horizontal="center" vertical="center"/>
    </xf>
    <xf numFmtId="0" fontId="0" fillId="5" borderId="109" xfId="0" applyFill="1" applyBorder="1" applyAlignment="1" applyProtection="1">
      <alignment horizontal="left" vertical="top" wrapText="1"/>
      <protection locked="0"/>
    </xf>
    <xf numFmtId="0" fontId="0" fillId="5" borderId="48" xfId="0" applyFill="1" applyBorder="1" applyAlignment="1" applyProtection="1">
      <alignment horizontal="left" vertical="top" wrapText="1"/>
      <protection locked="0"/>
    </xf>
    <xf numFmtId="0" fontId="0" fillId="5" borderId="79" xfId="0" applyFill="1" applyBorder="1" applyAlignment="1" applyProtection="1">
      <alignment horizontal="left" vertical="top" wrapText="1"/>
      <protection locked="0"/>
    </xf>
    <xf numFmtId="0" fontId="19" fillId="4" borderId="43" xfId="0" applyFont="1" applyFill="1" applyBorder="1" applyAlignment="1">
      <alignment vertical="center"/>
    </xf>
    <xf numFmtId="0" fontId="0" fillId="5" borderId="110" xfId="0" applyFill="1" applyBorder="1" applyAlignment="1" applyProtection="1">
      <alignment horizontal="left" vertical="top" wrapText="1"/>
      <protection locked="0"/>
    </xf>
    <xf numFmtId="9" fontId="11" fillId="2" borderId="34" xfId="1" applyNumberFormat="1" applyFont="1" applyFill="1" applyBorder="1" applyAlignment="1">
      <alignment horizontal="center" vertical="center"/>
    </xf>
    <xf numFmtId="0" fontId="26" fillId="0" borderId="0" xfId="0" applyFont="1" applyAlignment="1">
      <alignment horizontal="center" wrapText="1"/>
    </xf>
    <xf numFmtId="0" fontId="23" fillId="0" borderId="0" xfId="0" applyFont="1" applyBorder="1" applyAlignment="1">
      <alignment horizontal="center" vertical="center" wrapText="1"/>
    </xf>
    <xf numFmtId="0" fontId="18" fillId="0" borderId="0" xfId="0" applyFont="1" applyAlignment="1">
      <alignment horizontal="left" vertical="center" wrapText="1"/>
    </xf>
    <xf numFmtId="0" fontId="28" fillId="0" borderId="0" xfId="0" applyFont="1" applyAlignment="1">
      <alignment horizontal="left" vertical="top" wrapText="1"/>
    </xf>
    <xf numFmtId="0" fontId="27"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vertical="center" wrapText="1"/>
    </xf>
    <xf numFmtId="0" fontId="0" fillId="0" borderId="0" xfId="0" applyAlignment="1"/>
    <xf numFmtId="0" fontId="13" fillId="0" borderId="93" xfId="0" applyFont="1" applyFill="1" applyBorder="1" applyAlignment="1">
      <alignment horizontal="center" vertical="center"/>
    </xf>
    <xf numFmtId="0" fontId="13" fillId="0" borderId="74" xfId="0" applyFont="1" applyFill="1" applyBorder="1" applyAlignment="1">
      <alignment horizontal="center" vertical="center"/>
    </xf>
    <xf numFmtId="0" fontId="18" fillId="10" borderId="12" xfId="0" applyFont="1" applyFill="1" applyBorder="1" applyAlignment="1">
      <alignment horizontal="left" vertical="center" wrapText="1"/>
    </xf>
    <xf numFmtId="0" fontId="18" fillId="10" borderId="54" xfId="0" applyFont="1" applyFill="1" applyBorder="1" applyAlignment="1">
      <alignment horizontal="left" vertical="center" wrapText="1"/>
    </xf>
    <xf numFmtId="0" fontId="13" fillId="2" borderId="6" xfId="0" applyFont="1" applyFill="1" applyBorder="1" applyAlignment="1">
      <alignment horizontal="left" vertical="top" wrapText="1"/>
    </xf>
    <xf numFmtId="0" fontId="13" fillId="2" borderId="4" xfId="0" applyFont="1" applyFill="1" applyBorder="1" applyAlignment="1">
      <alignment horizontal="left" vertical="top" wrapText="1"/>
    </xf>
    <xf numFmtId="0" fontId="0" fillId="0" borderId="54" xfId="0" applyBorder="1"/>
    <xf numFmtId="0" fontId="19" fillId="4" borderId="55" xfId="0" applyFont="1" applyFill="1" applyBorder="1" applyAlignment="1">
      <alignment horizontal="center" vertical="center"/>
    </xf>
    <xf numFmtId="0" fontId="19" fillId="4" borderId="53" xfId="0" applyFont="1" applyFill="1" applyBorder="1" applyAlignment="1">
      <alignment horizontal="center" vertical="center"/>
    </xf>
    <xf numFmtId="0" fontId="18" fillId="10" borderId="55" xfId="0" applyFont="1" applyFill="1" applyBorder="1" applyAlignment="1">
      <alignment horizontal="left" vertical="center" wrapText="1"/>
    </xf>
    <xf numFmtId="0" fontId="18" fillId="10" borderId="53" xfId="0" applyFont="1" applyFill="1" applyBorder="1" applyAlignment="1">
      <alignment horizontal="left" vertical="center" wrapText="1"/>
    </xf>
    <xf numFmtId="0" fontId="13" fillId="2" borderId="70"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95" xfId="0" applyFont="1" applyFill="1" applyBorder="1" applyAlignment="1">
      <alignment horizontal="center" vertical="center"/>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9" fillId="4" borderId="55" xfId="0" applyFont="1" applyFill="1" applyBorder="1" applyAlignment="1">
      <alignment horizontal="center" vertical="center" wrapText="1"/>
    </xf>
    <xf numFmtId="0" fontId="19" fillId="4" borderId="53" xfId="0" applyFont="1" applyFill="1" applyBorder="1" applyAlignment="1">
      <alignment horizontal="center" vertical="center" wrapText="1"/>
    </xf>
    <xf numFmtId="0" fontId="24" fillId="10" borderId="54" xfId="0" applyFont="1" applyFill="1" applyBorder="1" applyAlignment="1">
      <alignment horizontal="left" vertical="center" wrapText="1"/>
    </xf>
    <xf numFmtId="0" fontId="0" fillId="0" borderId="6" xfId="0" applyFill="1" applyBorder="1" applyAlignment="1" applyProtection="1">
      <alignment horizontal="left" vertical="top" wrapText="1"/>
      <protection locked="0"/>
    </xf>
    <xf numFmtId="0" fontId="0" fillId="0" borderId="101" xfId="0" applyFill="1" applyBorder="1" applyAlignment="1" applyProtection="1">
      <alignment horizontal="left" vertical="top" wrapText="1"/>
      <protection locked="0"/>
    </xf>
    <xf numFmtId="9" fontId="0" fillId="0" borderId="6" xfId="0" applyNumberFormat="1" applyBorder="1" applyAlignment="1" applyProtection="1">
      <alignment horizontal="center" vertical="center"/>
      <protection locked="0"/>
    </xf>
    <xf numFmtId="9" fontId="0" fillId="0" borderId="4" xfId="0" applyNumberFormat="1" applyBorder="1" applyAlignment="1" applyProtection="1">
      <alignment horizontal="center" vertical="center"/>
      <protection locked="0"/>
    </xf>
    <xf numFmtId="0" fontId="18" fillId="10" borderId="12" xfId="0" applyFont="1" applyFill="1" applyBorder="1" applyAlignment="1">
      <alignment horizontal="left" vertical="center"/>
    </xf>
    <xf numFmtId="0" fontId="18" fillId="10" borderId="54" xfId="0" applyFont="1" applyFill="1" applyBorder="1" applyAlignment="1">
      <alignment horizontal="left" vertical="center"/>
    </xf>
    <xf numFmtId="0" fontId="18" fillId="10" borderId="55" xfId="0" applyFont="1" applyFill="1" applyBorder="1" applyAlignment="1">
      <alignment horizontal="left" vertical="center"/>
    </xf>
    <xf numFmtId="0" fontId="18" fillId="10" borderId="53" xfId="0" applyFont="1" applyFill="1" applyBorder="1" applyAlignment="1">
      <alignment horizontal="left" vertical="center"/>
    </xf>
    <xf numFmtId="0" fontId="25" fillId="10" borderId="12" xfId="0" applyFont="1" applyFill="1" applyBorder="1" applyAlignment="1">
      <alignment horizontal="left" vertical="center" wrapText="1"/>
    </xf>
    <xf numFmtId="0" fontId="25" fillId="10" borderId="54" xfId="0" applyFont="1" applyFill="1" applyBorder="1" applyAlignment="1">
      <alignment horizontal="left" vertical="center" wrapText="1"/>
    </xf>
    <xf numFmtId="0" fontId="24" fillId="10" borderId="12" xfId="0" applyFont="1" applyFill="1" applyBorder="1" applyAlignment="1">
      <alignment horizontal="left" vertical="center" wrapText="1"/>
    </xf>
    <xf numFmtId="0" fontId="19" fillId="4" borderId="60" xfId="0" applyFont="1" applyFill="1" applyBorder="1" applyAlignment="1">
      <alignment horizontal="center" vertical="center"/>
    </xf>
    <xf numFmtId="0" fontId="19" fillId="4" borderId="0" xfId="0" applyFont="1" applyFill="1" applyBorder="1" applyAlignment="1">
      <alignment horizontal="center" vertical="center"/>
    </xf>
    <xf numFmtId="9" fontId="11" fillId="2" borderId="56" xfId="1" applyNumberFormat="1" applyFont="1" applyFill="1" applyBorder="1" applyAlignment="1">
      <alignment horizontal="center" vertical="center"/>
    </xf>
    <xf numFmtId="9" fontId="11" fillId="2" borderId="47" xfId="1" applyNumberFormat="1" applyFont="1" applyFill="1" applyBorder="1" applyAlignment="1">
      <alignment horizontal="center" vertical="center"/>
    </xf>
    <xf numFmtId="9" fontId="11" fillId="2" borderId="42" xfId="1" applyNumberFormat="1" applyFont="1" applyFill="1" applyBorder="1" applyAlignment="1">
      <alignment horizontal="center" vertical="center"/>
    </xf>
    <xf numFmtId="0" fontId="18" fillId="7" borderId="12" xfId="0" applyFont="1" applyFill="1" applyBorder="1" applyAlignment="1">
      <alignment horizontal="left" vertical="center"/>
    </xf>
    <xf numFmtId="0" fontId="18" fillId="7" borderId="54" xfId="0" applyFont="1" applyFill="1" applyBorder="1" applyAlignment="1">
      <alignment horizontal="left" vertical="center"/>
    </xf>
    <xf numFmtId="0" fontId="18" fillId="7" borderId="41" xfId="0" applyFont="1" applyFill="1" applyBorder="1" applyAlignment="1">
      <alignment horizontal="left" vertical="center"/>
    </xf>
    <xf numFmtId="0" fontId="19" fillId="4" borderId="12" xfId="0" applyFont="1" applyFill="1" applyBorder="1" applyAlignment="1">
      <alignment horizontal="center" vertical="center" wrapText="1"/>
    </xf>
    <xf numFmtId="0" fontId="19" fillId="4" borderId="54" xfId="0" applyFont="1" applyFill="1" applyBorder="1" applyAlignment="1">
      <alignment horizontal="center" vertical="center" wrapText="1"/>
    </xf>
    <xf numFmtId="9" fontId="0" fillId="0" borderId="96" xfId="0" applyNumberFormat="1" applyFill="1" applyBorder="1" applyAlignment="1" applyProtection="1">
      <alignment horizontal="center" vertical="center"/>
      <protection locked="0"/>
    </xf>
    <xf numFmtId="9" fontId="0" fillId="0" borderId="97" xfId="0" applyNumberFormat="1" applyFill="1" applyBorder="1" applyAlignment="1" applyProtection="1">
      <alignment horizontal="center" vertical="center"/>
      <protection locked="0"/>
    </xf>
    <xf numFmtId="9" fontId="0" fillId="0" borderId="98" xfId="0" applyNumberFormat="1" applyFill="1" applyBorder="1" applyAlignment="1" applyProtection="1">
      <alignment horizontal="center" vertical="center"/>
      <protection locked="0"/>
    </xf>
    <xf numFmtId="0" fontId="0" fillId="0" borderId="73" xfId="0" applyFill="1" applyBorder="1" applyAlignment="1" applyProtection="1">
      <alignment horizontal="left" vertical="top" wrapText="1"/>
      <protection locked="0"/>
    </xf>
    <xf numFmtId="0" fontId="0" fillId="0" borderId="86" xfId="0" applyFill="1" applyBorder="1" applyAlignment="1" applyProtection="1">
      <alignment horizontal="left" vertical="top" wrapText="1"/>
      <protection locked="0"/>
    </xf>
    <xf numFmtId="0" fontId="0" fillId="0" borderId="99" xfId="0" applyFill="1" applyBorder="1" applyAlignment="1" applyProtection="1">
      <alignment horizontal="center" vertical="center"/>
      <protection locked="0"/>
    </xf>
    <xf numFmtId="0" fontId="0" fillId="0" borderId="100" xfId="0" applyFill="1" applyBorder="1" applyAlignment="1" applyProtection="1">
      <alignment horizontal="center" vertical="center"/>
      <protection locked="0"/>
    </xf>
    <xf numFmtId="0" fontId="0" fillId="0" borderId="90" xfId="0" applyFill="1" applyBorder="1" applyAlignment="1" applyProtection="1">
      <alignment horizontal="center" vertical="center"/>
      <protection locked="0"/>
    </xf>
    <xf numFmtId="0" fontId="16" fillId="0" borderId="55" xfId="0" applyFont="1" applyBorder="1" applyAlignment="1">
      <alignment horizontal="left" vertical="top" wrapText="1"/>
    </xf>
    <xf numFmtId="0" fontId="16" fillId="0" borderId="53" xfId="0" applyFont="1" applyBorder="1" applyAlignment="1">
      <alignment horizontal="left" vertical="top" wrapText="1"/>
    </xf>
    <xf numFmtId="0" fontId="23" fillId="12" borderId="12" xfId="0" applyFont="1" applyFill="1" applyBorder="1" applyAlignment="1">
      <alignment horizontal="center" wrapText="1"/>
    </xf>
    <xf numFmtId="0" fontId="23" fillId="12" borderId="54" xfId="0" applyFont="1" applyFill="1" applyBorder="1" applyAlignment="1">
      <alignment horizontal="center" wrapText="1"/>
    </xf>
    <xf numFmtId="0" fontId="0" fillId="12" borderId="41" xfId="0" applyFill="1" applyBorder="1" applyAlignment="1">
      <alignment horizontal="center" wrapText="1"/>
    </xf>
    <xf numFmtId="0" fontId="16" fillId="0" borderId="19" xfId="0" applyFont="1" applyBorder="1" applyAlignment="1">
      <alignment horizontal="left" vertical="top" wrapText="1"/>
    </xf>
    <xf numFmtId="0" fontId="16" fillId="0" borderId="27" xfId="0" applyFont="1" applyBorder="1" applyAlignment="1">
      <alignment horizontal="left" vertical="top" wrapText="1"/>
    </xf>
    <xf numFmtId="0" fontId="0" fillId="0" borderId="44" xfId="0" applyBorder="1" applyAlignment="1">
      <alignment horizontal="left" vertical="top" wrapText="1"/>
    </xf>
    <xf numFmtId="0" fontId="21" fillId="4" borderId="25" xfId="0" applyFont="1" applyFill="1" applyBorder="1" applyAlignment="1">
      <alignment vertical="center" wrapText="1"/>
    </xf>
    <xf numFmtId="0" fontId="21" fillId="4" borderId="26" xfId="0" applyFont="1" applyFill="1" applyBorder="1" applyAlignment="1">
      <alignment vertical="center" wrapText="1"/>
    </xf>
    <xf numFmtId="0" fontId="21" fillId="4" borderId="57" xfId="0" applyFont="1" applyFill="1" applyBorder="1" applyAlignment="1">
      <alignment vertical="center" wrapText="1"/>
    </xf>
    <xf numFmtId="0" fontId="23" fillId="6" borderId="12" xfId="0" applyFont="1" applyFill="1" applyBorder="1" applyAlignment="1">
      <alignment horizontal="center"/>
    </xf>
    <xf numFmtId="0" fontId="21" fillId="6" borderId="54" xfId="0" applyFont="1" applyFill="1" applyBorder="1" applyAlignment="1">
      <alignment horizontal="center"/>
    </xf>
    <xf numFmtId="0" fontId="21" fillId="6" borderId="41" xfId="0" applyFont="1" applyFill="1" applyBorder="1" applyAlignment="1">
      <alignment horizontal="center"/>
    </xf>
    <xf numFmtId="0" fontId="16" fillId="0" borderId="12" xfId="0" applyFont="1" applyBorder="1" applyAlignment="1">
      <alignment horizontal="left" vertical="center" wrapText="1"/>
    </xf>
    <xf numFmtId="0" fontId="16" fillId="0" borderId="54" xfId="0" applyFont="1" applyBorder="1" applyAlignment="1">
      <alignment horizontal="left" vertical="center" wrapText="1"/>
    </xf>
    <xf numFmtId="0" fontId="16" fillId="0" borderId="41" xfId="0" applyFont="1" applyBorder="1" applyAlignment="1">
      <alignment horizontal="left" vertical="center" wrapText="1"/>
    </xf>
    <xf numFmtId="0" fontId="21" fillId="4" borderId="58" xfId="0" applyFont="1" applyFill="1" applyBorder="1" applyAlignment="1">
      <alignment vertical="center" wrapText="1"/>
    </xf>
    <xf numFmtId="0" fontId="21" fillId="4" borderId="9" xfId="0" applyFont="1" applyFill="1" applyBorder="1" applyAlignment="1">
      <alignment vertical="center" wrapText="1"/>
    </xf>
    <xf numFmtId="0" fontId="21" fillId="4" borderId="59" xfId="0" applyFont="1" applyFill="1" applyBorder="1" applyAlignment="1">
      <alignment vertical="center" wrapText="1"/>
    </xf>
    <xf numFmtId="0" fontId="16" fillId="0" borderId="60" xfId="0" applyFont="1" applyFill="1" applyBorder="1" applyAlignment="1">
      <alignment vertical="center"/>
    </xf>
    <xf numFmtId="0" fontId="16" fillId="0" borderId="0" xfId="0" applyFont="1" applyFill="1" applyBorder="1" applyAlignment="1">
      <alignment vertical="center"/>
    </xf>
    <xf numFmtId="0" fontId="16" fillId="0" borderId="47" xfId="0" applyFont="1" applyFill="1" applyBorder="1" applyAlignment="1">
      <alignment vertical="center"/>
    </xf>
    <xf numFmtId="0" fontId="21" fillId="6" borderId="61" xfId="0" applyFont="1" applyFill="1" applyBorder="1" applyAlignment="1">
      <alignment horizontal="center" vertical="center" wrapText="1"/>
    </xf>
    <xf numFmtId="0" fontId="21" fillId="6" borderId="30" xfId="0" applyFont="1" applyFill="1" applyBorder="1" applyAlignment="1">
      <alignment horizontal="center" vertical="center" wrapText="1"/>
    </xf>
    <xf numFmtId="0" fontId="21" fillId="6" borderId="54" xfId="0" applyFont="1" applyFill="1" applyBorder="1" applyAlignment="1">
      <alignment horizontal="center" wrapText="1"/>
    </xf>
    <xf numFmtId="0" fontId="21" fillId="6" borderId="41" xfId="0" applyFont="1" applyFill="1" applyBorder="1" applyAlignment="1">
      <alignment horizontal="center" wrapText="1"/>
    </xf>
    <xf numFmtId="0" fontId="21" fillId="6" borderId="19" xfId="0" applyFont="1" applyFill="1" applyBorder="1" applyAlignment="1">
      <alignment horizontal="center" vertical="center" wrapText="1"/>
    </xf>
    <xf numFmtId="0" fontId="21" fillId="6" borderId="27" xfId="0" applyFont="1" applyFill="1" applyBorder="1" applyAlignment="1">
      <alignment horizontal="center" vertical="center" wrapText="1"/>
    </xf>
    <xf numFmtId="0" fontId="21" fillId="6" borderId="44" xfId="0" applyFont="1" applyFill="1" applyBorder="1" applyAlignment="1">
      <alignment horizontal="center" vertical="center" wrapText="1"/>
    </xf>
    <xf numFmtId="0" fontId="21" fillId="6" borderId="55" xfId="0" applyFont="1" applyFill="1" applyBorder="1" applyAlignment="1">
      <alignment horizontal="center" vertical="center" wrapText="1"/>
    </xf>
    <xf numFmtId="0" fontId="21" fillId="6" borderId="53" xfId="0" applyFont="1" applyFill="1" applyBorder="1" applyAlignment="1">
      <alignment horizontal="center" vertical="center" wrapText="1"/>
    </xf>
    <xf numFmtId="0" fontId="21" fillId="6" borderId="43" xfId="0" applyFont="1" applyFill="1" applyBorder="1" applyAlignment="1">
      <alignment horizontal="center" vertical="center" wrapText="1"/>
    </xf>
    <xf numFmtId="0" fontId="16" fillId="0" borderId="15" xfId="0" applyFont="1" applyFill="1" applyBorder="1" applyAlignment="1">
      <alignment vertical="center"/>
    </xf>
    <xf numFmtId="0" fontId="16" fillId="0" borderId="21" xfId="0" applyFont="1" applyFill="1" applyBorder="1" applyAlignment="1">
      <alignment vertical="center"/>
    </xf>
    <xf numFmtId="0" fontId="16" fillId="0" borderId="62" xfId="0" applyFont="1" applyFill="1" applyBorder="1" applyAlignment="1">
      <alignment vertical="center"/>
    </xf>
    <xf numFmtId="0" fontId="16" fillId="0" borderId="55" xfId="0" applyFont="1" applyFill="1" applyBorder="1" applyAlignment="1">
      <alignment vertical="center"/>
    </xf>
    <xf numFmtId="0" fontId="16" fillId="0" borderId="53" xfId="0" applyFont="1" applyFill="1" applyBorder="1" applyAlignment="1">
      <alignment vertical="center"/>
    </xf>
    <xf numFmtId="0" fontId="16" fillId="0" borderId="43" xfId="0" applyFont="1" applyFill="1" applyBorder="1" applyAlignment="1">
      <alignment vertical="center"/>
    </xf>
    <xf numFmtId="0" fontId="21" fillId="4" borderId="12" xfId="0" applyFont="1" applyFill="1" applyBorder="1" applyAlignment="1">
      <alignment vertical="center"/>
    </xf>
    <xf numFmtId="0" fontId="21" fillId="4" borderId="54" xfId="0" applyFont="1" applyFill="1" applyBorder="1" applyAlignment="1">
      <alignment vertical="center"/>
    </xf>
    <xf numFmtId="0" fontId="14" fillId="0" borderId="60" xfId="0" applyFont="1" applyFill="1" applyBorder="1" applyAlignment="1">
      <alignment vertical="center" wrapText="1"/>
    </xf>
    <xf numFmtId="0" fontId="14" fillId="0" borderId="0" xfId="0" applyFont="1" applyFill="1" applyBorder="1" applyAlignment="1">
      <alignment vertical="center" wrapText="1"/>
    </xf>
    <xf numFmtId="0" fontId="14" fillId="0" borderId="15" xfId="0" applyFont="1" applyFill="1" applyBorder="1" applyAlignment="1">
      <alignment vertical="center" wrapText="1"/>
    </xf>
    <xf numFmtId="0" fontId="14" fillId="0" borderId="21" xfId="0" applyFont="1" applyFill="1" applyBorder="1" applyAlignment="1">
      <alignment vertical="center" wrapText="1"/>
    </xf>
    <xf numFmtId="0" fontId="14" fillId="0" borderId="55" xfId="0" applyFont="1" applyFill="1" applyBorder="1" applyAlignment="1">
      <alignment vertical="center" wrapText="1"/>
    </xf>
    <xf numFmtId="0" fontId="14" fillId="0" borderId="53" xfId="0" applyFont="1" applyFill="1" applyBorder="1" applyAlignment="1">
      <alignment vertical="center" wrapText="1"/>
    </xf>
    <xf numFmtId="0" fontId="21" fillId="4" borderId="12" xfId="0" applyFont="1" applyFill="1" applyBorder="1" applyAlignment="1">
      <alignment vertical="center" wrapText="1"/>
    </xf>
    <xf numFmtId="0" fontId="21" fillId="4" borderId="54" xfId="0" applyFont="1" applyFill="1" applyBorder="1" applyAlignment="1">
      <alignment vertical="center" wrapText="1"/>
    </xf>
    <xf numFmtId="0" fontId="21" fillId="4" borderId="41" xfId="0" applyFont="1" applyFill="1" applyBorder="1" applyAlignment="1">
      <alignment vertical="center" wrapText="1"/>
    </xf>
    <xf numFmtId="0" fontId="14" fillId="0" borderId="60" xfId="0" applyFont="1" applyFill="1" applyBorder="1" applyAlignment="1">
      <alignment vertical="center"/>
    </xf>
    <xf numFmtId="0" fontId="14" fillId="0" borderId="0" xfId="0" applyFont="1" applyFill="1" applyBorder="1" applyAlignment="1">
      <alignment vertical="center"/>
    </xf>
    <xf numFmtId="0" fontId="14" fillId="0" borderId="47" xfId="0" applyFont="1" applyFill="1" applyBorder="1" applyAlignment="1">
      <alignment vertical="center"/>
    </xf>
    <xf numFmtId="0" fontId="14" fillId="0" borderId="15" xfId="0" applyFont="1" applyFill="1" applyBorder="1" applyAlignment="1">
      <alignment vertical="center"/>
    </xf>
    <xf numFmtId="0" fontId="14" fillId="0" borderId="21" xfId="0" applyFont="1" applyFill="1" applyBorder="1" applyAlignment="1">
      <alignment vertical="center"/>
    </xf>
    <xf numFmtId="0" fontId="14" fillId="0" borderId="62" xfId="0" applyFont="1" applyFill="1" applyBorder="1" applyAlignment="1">
      <alignment vertical="center"/>
    </xf>
    <xf numFmtId="0" fontId="14" fillId="0" borderId="16" xfId="0" applyFont="1" applyFill="1" applyBorder="1" applyAlignment="1">
      <alignment vertical="center" wrapText="1"/>
    </xf>
    <xf numFmtId="0" fontId="14" fillId="0" borderId="23" xfId="0" applyFont="1" applyFill="1" applyBorder="1" applyAlignment="1">
      <alignment vertical="center" wrapText="1"/>
    </xf>
    <xf numFmtId="0" fontId="14" fillId="0" borderId="42" xfId="0" applyFont="1" applyFill="1" applyBorder="1" applyAlignment="1">
      <alignment vertical="center" wrapText="1"/>
    </xf>
    <xf numFmtId="0" fontId="14" fillId="0" borderId="43" xfId="0" applyFont="1" applyFill="1" applyBorder="1" applyAlignment="1">
      <alignment vertical="center" wrapText="1"/>
    </xf>
    <xf numFmtId="0" fontId="21" fillId="4" borderId="41" xfId="0" applyFont="1" applyFill="1" applyBorder="1" applyAlignment="1">
      <alignment vertical="center"/>
    </xf>
    <xf numFmtId="0" fontId="14" fillId="0" borderId="47" xfId="0" applyFont="1" applyFill="1" applyBorder="1" applyAlignment="1">
      <alignment vertical="center" wrapText="1"/>
    </xf>
    <xf numFmtId="0" fontId="14" fillId="0" borderId="15" xfId="0" applyFont="1" applyFill="1" applyBorder="1" applyAlignment="1">
      <alignment horizontal="left" vertical="top"/>
    </xf>
    <xf numFmtId="0" fontId="14" fillId="0" borderId="21" xfId="0" applyFont="1" applyFill="1" applyBorder="1" applyAlignment="1">
      <alignment horizontal="left" vertical="top"/>
    </xf>
    <xf numFmtId="0" fontId="14" fillId="0" borderId="62" xfId="0" applyFont="1" applyFill="1" applyBorder="1" applyAlignment="1">
      <alignment horizontal="left" vertical="top"/>
    </xf>
    <xf numFmtId="0" fontId="14" fillId="0" borderId="62" xfId="0" applyFont="1" applyFill="1" applyBorder="1" applyAlignment="1">
      <alignment vertical="center" wrapText="1"/>
    </xf>
    <xf numFmtId="0" fontId="14" fillId="0" borderId="17" xfId="0" applyFont="1" applyFill="1" applyBorder="1" applyAlignment="1">
      <alignment vertical="center" wrapText="1"/>
    </xf>
    <xf numFmtId="0" fontId="14" fillId="0" borderId="22" xfId="0" applyFont="1" applyFill="1" applyBorder="1" applyAlignment="1">
      <alignment vertical="center" wrapText="1"/>
    </xf>
    <xf numFmtId="0" fontId="14" fillId="0" borderId="63" xfId="0" applyFont="1" applyFill="1" applyBorder="1" applyAlignment="1">
      <alignment vertical="center" wrapText="1"/>
    </xf>
    <xf numFmtId="0" fontId="21" fillId="4" borderId="19" xfId="0" applyFont="1" applyFill="1" applyBorder="1" applyAlignment="1">
      <alignment vertical="center"/>
    </xf>
    <xf numFmtId="0" fontId="21" fillId="4" borderId="27" xfId="0" applyFont="1" applyFill="1" applyBorder="1" applyAlignment="1">
      <alignment vertical="center"/>
    </xf>
    <xf numFmtId="0" fontId="21" fillId="4" borderId="44" xfId="0" applyFont="1" applyFill="1" applyBorder="1" applyAlignment="1">
      <alignment vertical="center"/>
    </xf>
    <xf numFmtId="0" fontId="14" fillId="0" borderId="64" xfId="0" applyFont="1" applyFill="1" applyBorder="1" applyAlignment="1">
      <alignment vertical="center" wrapText="1"/>
    </xf>
    <xf numFmtId="0" fontId="14" fillId="0" borderId="48" xfId="0" applyFont="1" applyFill="1" applyBorder="1" applyAlignment="1">
      <alignment vertical="center" wrapText="1"/>
    </xf>
    <xf numFmtId="0" fontId="14" fillId="0" borderId="65" xfId="0" applyFont="1" applyFill="1" applyBorder="1" applyAlignment="1">
      <alignment vertical="center" wrapText="1"/>
    </xf>
    <xf numFmtId="0" fontId="14" fillId="0" borderId="2" xfId="0" applyFont="1" applyFill="1" applyBorder="1" applyAlignment="1">
      <alignment vertical="center" wrapText="1"/>
    </xf>
    <xf numFmtId="0" fontId="14" fillId="0" borderId="5" xfId="0" applyFont="1" applyFill="1" applyBorder="1" applyAlignment="1">
      <alignment vertical="center" wrapText="1"/>
    </xf>
    <xf numFmtId="0" fontId="14" fillId="0" borderId="8" xfId="0" applyFont="1" applyFill="1" applyBorder="1" applyAlignment="1">
      <alignment vertical="center" wrapText="1"/>
    </xf>
    <xf numFmtId="0" fontId="14" fillId="0" borderId="38" xfId="0" applyFont="1" applyFill="1" applyBorder="1" applyAlignment="1">
      <alignment vertical="center" wrapText="1"/>
    </xf>
    <xf numFmtId="0" fontId="14" fillId="0" borderId="36" xfId="0" applyFont="1" applyFill="1" applyBorder="1" applyAlignment="1">
      <alignment vertical="center" wrapText="1"/>
    </xf>
    <xf numFmtId="0" fontId="14" fillId="0" borderId="66" xfId="0" applyFont="1" applyFill="1" applyBorder="1" applyAlignment="1">
      <alignment vertical="center" wrapText="1"/>
    </xf>
    <xf numFmtId="0" fontId="14" fillId="0" borderId="12" xfId="0" applyFont="1" applyFill="1" applyBorder="1" applyAlignment="1">
      <alignment vertical="center" wrapText="1"/>
    </xf>
    <xf numFmtId="0" fontId="0" fillId="0" borderId="54" xfId="0" applyBorder="1" applyAlignment="1"/>
    <xf numFmtId="0" fontId="0" fillId="0" borderId="41" xfId="0" applyBorder="1" applyAlignment="1"/>
    <xf numFmtId="0" fontId="14" fillId="0" borderId="2"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67" xfId="0" applyFont="1" applyFill="1" applyBorder="1" applyAlignment="1">
      <alignment vertical="center" wrapText="1"/>
    </xf>
    <xf numFmtId="0" fontId="14" fillId="0" borderId="20" xfId="0" applyFont="1" applyFill="1" applyBorder="1" applyAlignment="1">
      <alignment vertical="center" wrapText="1"/>
    </xf>
    <xf numFmtId="0" fontId="14" fillId="0" borderId="68" xfId="0" applyFont="1" applyFill="1" applyBorder="1" applyAlignment="1">
      <alignment vertical="center" wrapText="1"/>
    </xf>
  </cellXfs>
  <cellStyles count="2">
    <cellStyle name="Normal" xfId="0" builtinId="0"/>
    <cellStyle name="Percent" xfId="1" builtinId="5"/>
  </cellStyles>
  <dxfs count="574">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vertical="top" readingOrder="0"/>
    </dxf>
    <dxf>
      <alignment horizontal="left"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b/>
      </font>
    </dxf>
    <dxf>
      <font>
        <b/>
      </font>
    </dxf>
    <dxf>
      <font>
        <b/>
      </font>
    </dxf>
    <dxf>
      <font>
        <b/>
      </font>
    </dxf>
    <dxf>
      <font>
        <b/>
      </font>
    </dxf>
    <dxf>
      <font>
        <b/>
      </font>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alignment vertical="center" readingOrder="0"/>
    </dxf>
    <dxf>
      <alignment horizontal="center" readingOrder="0"/>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alignment wrapText="1" readingOrder="0"/>
    </dxf>
    <dxf>
      <alignment horizontal="left" readingOrder="0"/>
    </dxf>
    <dxf>
      <border>
        <left style="thin">
          <color indexed="64"/>
        </left>
        <right style="thin">
          <color indexed="64"/>
        </right>
        <top style="thin">
          <color indexed="64"/>
        </top>
        <bottom style="thin">
          <color indexed="64"/>
        </bottom>
      </border>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border>
        <left style="thin">
          <color indexed="64"/>
        </left>
      </border>
    </dxf>
    <dxf>
      <fill>
        <patternFill patternType="solid">
          <bgColor theme="6" tint="0.39997558519241921"/>
        </patternFill>
      </fill>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border>
        <top style="medium">
          <color indexed="64"/>
        </top>
        <bottom style="medium">
          <color indexed="64"/>
        </bottom>
      </border>
    </dxf>
    <dxf>
      <alignment vertical="top" readingOrder="0"/>
    </dxf>
    <dxf>
      <alignment horizontal="left" readingOrder="0"/>
    </dxf>
    <dxf>
      <font>
        <b/>
      </font>
    </dxf>
    <dxf>
      <alignment horizontal="center" readingOrder="0"/>
    </dxf>
    <dxf>
      <font>
        <b/>
      </font>
    </dxf>
    <dxf>
      <font>
        <b/>
      </font>
    </dxf>
    <dxf>
      <font>
        <b/>
      </font>
    </dxf>
    <dxf>
      <font>
        <b/>
      </font>
    </dxf>
    <dxf>
      <font>
        <b/>
      </font>
    </dxf>
    <dxf>
      <font>
        <b/>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name val="Arial"/>
        <scheme val="none"/>
      </font>
    </dxf>
    <dxf>
      <alignment vertical="center" readingOrder="0"/>
    </dxf>
    <dxf>
      <alignment vertical="center" readingOrder="0"/>
    </dxf>
    <dxf>
      <alignment vertical="center" readingOrder="0"/>
    </dxf>
    <dxf>
      <border>
        <left/>
        <right/>
        <top/>
        <bottom/>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border>
    </dxf>
    <dxf>
      <border>
        <left style="thin">
          <color indexed="64"/>
        </left>
        <right style="thin">
          <color indexed="64"/>
        </right>
        <bottom style="thin">
          <color indexed="64"/>
        </bottom>
        <vertical style="thin">
          <color indexed="64"/>
        </vertical>
      </border>
    </dxf>
    <dxf>
      <border>
        <left/>
        <right/>
        <top/>
        <horizontal/>
      </border>
    </dxf>
    <dxf>
      <border>
        <left/>
        <right/>
        <top/>
        <horizontal/>
      </border>
    </dxf>
    <dxf>
      <font>
        <b/>
      </font>
    </dxf>
    <dxf>
      <font>
        <b/>
      </font>
    </dxf>
    <dxf>
      <font>
        <b/>
      </font>
    </dxf>
    <dxf>
      <font>
        <b/>
      </font>
    </dxf>
    <dxf>
      <font>
        <b/>
      </font>
    </dxf>
    <dxf>
      <font>
        <b/>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3" formatCode="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right style="medium">
          <color indexed="64"/>
        </right>
      </border>
    </dxf>
    <dxf>
      <border>
        <left style="medium">
          <color indexed="64"/>
        </left>
        <right style="medium">
          <color indexed="64"/>
        </right>
      </border>
    </dxf>
    <dxf>
      <border>
        <right style="medium">
          <color indexed="64"/>
        </right>
      </border>
    </dxf>
    <dxf>
      <border>
        <right style="medium">
          <color indexed="64"/>
        </right>
      </border>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border>
        <right style="medium">
          <color indexed="64"/>
        </right>
      </border>
    </dxf>
    <dxf>
      <border>
        <right style="medium">
          <color indexed="64"/>
        </right>
      </border>
    </dxf>
    <dxf>
      <border>
        <left style="medium">
          <color indexed="64"/>
        </left>
        <right style="medium">
          <color indexed="64"/>
        </right>
      </border>
    </dxf>
    <dxf>
      <border>
        <right style="medium">
          <color indexed="64"/>
        </right>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numFmt numFmtId="13" formatCode="0%"/>
    </dxf>
    <dxf>
      <numFmt numFmtId="13" formatCode="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font>
    </dxf>
    <dxf>
      <font>
        <b/>
      </font>
    </dxf>
    <dxf>
      <font>
        <b/>
      </font>
    </dxf>
    <dxf>
      <font>
        <b/>
      </font>
    </dxf>
    <dxf>
      <font>
        <b/>
      </font>
    </dxf>
    <dxf>
      <font>
        <b/>
      </font>
    </dxf>
    <dxf>
      <border>
        <left/>
        <right/>
        <top/>
        <horizontal/>
      </border>
    </dxf>
    <dxf>
      <border>
        <left/>
        <right/>
        <top/>
        <horizontal/>
      </border>
    </dxf>
    <dxf>
      <border>
        <left style="thin">
          <color indexed="64"/>
        </left>
        <right style="thin">
          <color indexed="64"/>
        </right>
        <bottom style="thin">
          <color indexed="64"/>
        </bottom>
        <vertical style="thin">
          <color indexed="64"/>
        </vertical>
      </border>
    </dxf>
    <dxf>
      <border>
        <left style="thin">
          <color indexed="64"/>
        </left>
        <right style="thin">
          <color indexed="64"/>
        </right>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horizontal/>
      </border>
    </dxf>
    <dxf>
      <alignment vertical="center" readingOrder="0"/>
    </dxf>
    <dxf>
      <alignment vertical="center" readingOrder="0"/>
    </dxf>
    <dxf>
      <alignment vertical="center" readingOrder="0"/>
    </dxf>
    <dxf>
      <font>
        <name val="Arial"/>
        <scheme val="none"/>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font>
        <b/>
      </font>
    </dxf>
    <dxf>
      <font>
        <b/>
      </font>
    </dxf>
    <dxf>
      <font>
        <b/>
      </font>
    </dxf>
    <dxf>
      <font>
        <b/>
      </font>
    </dxf>
    <dxf>
      <alignment horizontal="center" readingOrder="0"/>
    </dxf>
    <dxf>
      <font>
        <b/>
      </font>
    </dxf>
    <dxf>
      <alignment horizontal="left" readingOrder="0"/>
    </dxf>
    <dxf>
      <alignment vertical="top" readingOrder="0"/>
    </dxf>
    <dxf>
      <border>
        <top style="medium">
          <color indexed="64"/>
        </top>
        <bottom style="medium">
          <color indexed="64"/>
        </bottom>
      </border>
    </dxf>
    <dxf>
      <alignment vertical="bottom" readingOrder="0"/>
    </dxf>
    <dxf>
      <alignment vertical="bottom" readingOrder="0"/>
    </dxf>
    <dxf>
      <alignment vertical="bottom" readingOrder="0"/>
    </dxf>
    <dxf>
      <alignment vertical="bottom" readingOrder="0"/>
    </dxf>
    <dxf>
      <alignment horizontal="center" readingOrder="0"/>
    </dxf>
    <dxf>
      <alignment horizontal="center" readingOrder="0"/>
    </dxf>
    <dxf>
      <alignment horizontal="center" readingOrder="0"/>
    </dxf>
    <dxf>
      <fill>
        <patternFill patternType="solid">
          <bgColor theme="6" tint="0.39997558519241921"/>
        </patternFill>
      </fill>
    </dxf>
    <dxf>
      <border>
        <left style="thin">
          <color indexed="64"/>
        </left>
      </border>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border>
        <left style="thin">
          <color indexed="64"/>
        </left>
        <right style="thin">
          <color indexed="64"/>
        </right>
        <top style="thin">
          <color indexed="64"/>
        </top>
        <bottom style="thin">
          <color indexed="64"/>
        </bottom>
      </border>
    </dxf>
    <dxf>
      <alignment horizontal="left" readingOrder="0"/>
    </dxf>
    <dxf>
      <alignment wrapText="1" readingOrder="0"/>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alignment horizontal="center" readingOrder="0"/>
    </dxf>
    <dxf>
      <alignment vertical="center" readingOrder="0"/>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ont>
        <b/>
      </font>
    </dxf>
    <dxf>
      <font>
        <b/>
      </font>
    </dxf>
    <dxf>
      <font>
        <b/>
      </font>
    </dxf>
    <dxf>
      <font>
        <b/>
      </font>
    </dxf>
    <dxf>
      <font>
        <b/>
      </font>
    </dxf>
    <dxf>
      <font>
        <b/>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left" readingOrder="0"/>
    </dxf>
    <dxf>
      <alignment vertical="top"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border diagonalDown="1">
        <left style="medium">
          <color auto="1"/>
        </left>
        <right style="medium">
          <color auto="1"/>
        </right>
        <top style="medium">
          <color auto="1"/>
        </top>
        <bottom style="medium">
          <color auto="1"/>
        </bottom>
        <diagonal style="thick">
          <color auto="1"/>
        </diagonal>
        <vertical style="medium">
          <color auto="1"/>
        </vertical>
        <horizontal style="medium">
          <color auto="1"/>
        </horizontal>
      </border>
    </dxf>
    <dxf>
      <border>
        <left style="thin">
          <color auto="1"/>
        </left>
        <top style="thin">
          <color auto="1"/>
        </top>
        <bottom style="thin">
          <color auto="1"/>
        </bottom>
        <vertical style="thin">
          <color auto="1"/>
        </vertical>
        <horizontal style="thin">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s>
  <tableStyles count="5" defaultTableStyle="TableStyleMedium9" defaultPivotStyle="PivotStyleLight16">
    <tableStyle name="Style de tableau 1" pivot="0" count="1">
      <tableStyleElement type="wholeTable" dxfId="573"/>
    </tableStyle>
    <tableStyle name="Style de tableau croisé dynamique 1" table="0" count="0"/>
    <tableStyle name="Style de tableau croisé dynamique 2" table="0" count="1">
      <tableStyleElement type="wholeTable" dxfId="572"/>
    </tableStyle>
    <tableStyle name="Style de tableau croisé dynamique 3" table="0" count="1">
      <tableStyleElement type="wholeTable" dxfId="571"/>
    </tableStyle>
    <tableStyle name="Style de tableau croisé dynamique 4" table="0" count="1">
      <tableStyleElement type="wholeTable" dxfId="57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748391</xdr:colOff>
      <xdr:row>4</xdr:row>
      <xdr:rowOff>3265</xdr:rowOff>
    </xdr:from>
    <xdr:to>
      <xdr:col>6</xdr:col>
      <xdr:colOff>1714500</xdr:colOff>
      <xdr:row>16</xdr:row>
      <xdr:rowOff>571501</xdr:rowOff>
    </xdr:to>
    <xdr:pic>
      <xdr:nvPicPr>
        <xdr:cNvPr id="3353" name="Picture 223" descr="icaologo"/>
        <xdr:cNvPicPr>
          <a:picLocks noChangeAspect="1" noChangeArrowheads="1"/>
        </xdr:cNvPicPr>
      </xdr:nvPicPr>
      <xdr:blipFill>
        <a:blip xmlns:r="http://schemas.openxmlformats.org/officeDocument/2006/relationships" r:embed="rId1" cstate="print"/>
        <a:srcRect/>
        <a:stretch>
          <a:fillRect/>
        </a:stretch>
      </xdr:blipFill>
      <xdr:spPr bwMode="auto">
        <a:xfrm>
          <a:off x="3034391" y="1840229"/>
          <a:ext cx="3252109" cy="2854236"/>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Luong, Quang Tan" refreshedDate="43200.436829861108" createdVersion="3" refreshedVersion="4" recordCount="375">
  <cacheSource type="worksheet">
    <worksheetSource name="_xlnm.Print_Area" sheet="Assessor's Worksheet"/>
  </cacheSource>
  <cacheFields count="8">
    <cacheField name="No." numFmtId="0">
      <sharedItems containsBlank="1" containsMixedTypes="1" containsNumber="1" containsInteger="1" minValue="101" maxValue="1217" count="367">
        <s v="Chapter 1 - Travel Document Issuing Authority - Organizational Structure, Internal Security and General Security Practices"/>
        <s v="1.2   Organizational Structure"/>
        <n v="101"/>
        <n v="102"/>
        <n v="103"/>
        <n v="104"/>
        <n v="105"/>
        <n v="106"/>
        <n v="107"/>
        <n v="108"/>
        <n v="109"/>
        <s v="If the TDIA uses partners (public or private) to carry out some of its issuance functions, please answer the following questions:"/>
        <n v="110"/>
        <n v="111"/>
        <n v="112"/>
        <n v="113"/>
        <s v="1.3   Security Framework"/>
        <n v="114"/>
        <n v="115"/>
        <n v="116"/>
        <n v="117"/>
        <n v="118"/>
        <n v="119"/>
        <n v="120"/>
        <n v="121"/>
        <n v="122"/>
        <n v="123"/>
        <n v="124"/>
        <n v="125"/>
        <n v="126"/>
        <n v="127"/>
        <n v="128"/>
        <n v="129"/>
        <n v="130"/>
        <n v="131"/>
        <n v="132"/>
        <n v="133"/>
        <n v="134"/>
        <n v="135"/>
        <n v="136"/>
        <n v="137"/>
        <n v="138"/>
        <n v="139"/>
        <n v="140"/>
        <n v="141"/>
        <n v="142"/>
        <n v="143"/>
        <n v="144"/>
        <s v="1.4  General Security Practices"/>
        <n v="145"/>
        <n v="146"/>
        <n v="147"/>
        <n v="148"/>
        <n v="149"/>
        <s v="Chapter 2 - Application Processes"/>
        <s v="2.2  Application Processes and Requirements"/>
        <n v="201"/>
        <n v="202"/>
        <n v="203"/>
        <s v="2.3   Photographs"/>
        <n v="204"/>
        <n v="205"/>
        <n v="206"/>
        <s v="If the TDIA accepts digitized photographs, please answer the following questions:"/>
        <n v="207"/>
        <n v="208"/>
        <s v="2.4   Secondary Biometrics"/>
        <n v="209"/>
        <s v="2.5   Treatment and Protection of Personal Information"/>
        <n v="210"/>
        <n v="211"/>
        <n v="212"/>
        <n v="213"/>
        <n v="214"/>
        <n v="215"/>
        <n v="216"/>
        <n v="217"/>
        <n v="218"/>
        <n v="219"/>
        <n v="220"/>
        <n v="221"/>
        <s v="Chapter 3 - Entitlement Processes"/>
        <s v="3.1   Summary"/>
        <n v="301"/>
        <s v="3.2   Treatment of First Applications versus Renewals"/>
        <n v="302"/>
        <n v="303"/>
        <n v="304"/>
        <s v="3.3   Applications for Children"/>
        <n v="305"/>
        <s v="3.4   Documentary Evidence"/>
        <n v="306"/>
        <n v="307"/>
        <n v="308"/>
        <n v="309"/>
        <n v="310"/>
        <n v="311"/>
        <n v="312"/>
        <n v="313"/>
        <n v="314"/>
        <n v="315"/>
        <n v="316"/>
        <n v="317"/>
        <n v="318"/>
        <n v="319"/>
        <n v="320"/>
        <n v="321"/>
        <s v="3.5   Other Means of Identifying Applicants"/>
        <n v="322"/>
        <n v="323"/>
        <n v="324"/>
        <n v="325"/>
        <n v="326"/>
        <n v="327"/>
        <n v="328"/>
        <n v="329"/>
        <n v="330"/>
        <n v="331"/>
        <n v="332"/>
        <n v="333"/>
        <n v="334"/>
        <n v="335"/>
        <n v="336"/>
        <n v="337"/>
        <n v="338"/>
        <n v="339"/>
        <s v="Chapter 4 - Treatment of Materials and Blank Books"/>
        <s v="4.1   Summary"/>
        <n v="401"/>
        <s v="4.2   Book Production"/>
        <n v="402"/>
        <n v="403"/>
        <s v="4.3   Numbering"/>
        <n v="404"/>
        <n v="405"/>
        <n v="406"/>
        <n v="407"/>
        <n v="408"/>
        <n v="409"/>
        <s v="4.4   Shipping and Storage"/>
        <n v="410"/>
        <n v="411"/>
        <n v="412"/>
        <n v="413"/>
        <n v="414"/>
        <n v="415"/>
        <n v="416"/>
        <n v="417"/>
        <n v="418"/>
        <n v="419"/>
        <n v="420"/>
        <n v="421"/>
        <s v="4.5   Accounting"/>
        <n v="422"/>
        <n v="423"/>
        <n v="424"/>
        <n v="425"/>
        <n v="426"/>
        <n v="427"/>
        <s v="4.6   Destruction"/>
        <n v="428"/>
        <s v="Chapter 5 - Personalization and Delivery"/>
        <s v="5.2   Personalization"/>
        <n v="501"/>
        <n v="502"/>
        <n v="503"/>
        <n v="504"/>
        <n v="505"/>
        <s v="5.3   Delivery"/>
        <n v="506"/>
        <n v="507"/>
        <n v="508"/>
        <n v="509"/>
        <n v="510"/>
        <n v="511"/>
        <n v="512"/>
        <n v="513"/>
        <n v="514"/>
        <s v="If some personalized documents are mailed, please answer the following questions:"/>
        <n v="515"/>
        <n v="516"/>
        <n v="517"/>
        <n v="518"/>
        <n v="519"/>
        <n v="520"/>
        <n v="521"/>
        <s v="Chapter 6 - Document Security"/>
        <s v="6.2   Machine Readable Travel Documents (MRTD)"/>
        <n v="601"/>
        <s v="6.3   Electronic Machine Readable Travel Documents (eMRTD)"/>
        <n v="602"/>
        <n v="603"/>
        <n v="604"/>
        <s v="6.4   ICAO Standards, Recommended Practices and Specifications"/>
        <n v="605"/>
        <n v="606"/>
        <n v="607"/>
        <n v="608"/>
        <n v="609"/>
        <s v="6.5   Types of Travel Documents"/>
        <n v="610"/>
        <n v="611"/>
        <n v="612"/>
        <s v="Chapter 7 - Facility Security"/>
        <s v="7.2   Physical Security Policies"/>
        <n v="701"/>
        <n v="702"/>
        <n v="703"/>
        <n v="704"/>
        <n v="705"/>
        <n v="706"/>
        <s v="7.3  Security Zones "/>
        <n v="707"/>
        <n v="708"/>
        <n v="709"/>
        <n v="710"/>
        <n v="711"/>
        <s v="For customer service area "/>
        <n v="712"/>
        <n v="713"/>
        <n v="714"/>
        <s v="For restricted-access areas (Operation Zone and Security and High Security Zones)"/>
        <n v="715"/>
        <n v="716"/>
        <n v="717"/>
        <n v="718"/>
        <n v="719"/>
        <s v="7.4   Access Control and Monitoring"/>
        <n v="720"/>
        <n v="721"/>
        <n v="722"/>
        <n v="723"/>
        <n v="724"/>
        <n v="725"/>
        <n v="726"/>
        <n v="727"/>
        <n v="728"/>
        <n v="729"/>
        <s v="7.5   Other Physical Security Protection and Practices     _x000a_"/>
        <n v="730"/>
        <n v="731"/>
        <n v="732"/>
        <s v="Chapter 8 - Information Technology Security"/>
        <s v="8.2   IT Security Policies and Practices"/>
        <n v="801"/>
        <n v="802"/>
        <n v="803"/>
        <n v="804"/>
        <n v="805"/>
        <n v="806"/>
        <n v="807"/>
        <n v="808"/>
        <n v="809"/>
        <n v="810"/>
        <n v="811"/>
        <n v="812"/>
        <s v="8.3   User Security"/>
        <n v="813"/>
        <n v="814"/>
        <n v="815"/>
        <n v="816"/>
        <n v="817"/>
        <n v="818"/>
        <n v="819"/>
        <n v="820"/>
        <s v=" 8.4   IT Personnel"/>
        <n v="821"/>
        <n v="822"/>
        <n v="823"/>
        <n v="824"/>
        <s v="Chapter 9 - Protecting and Promoting Personnel and _x000a_Agency Integrity"/>
        <s v="9.2   Security Clearances and Security Briefings"/>
        <n v="901"/>
        <n v="902"/>
        <n v="903"/>
        <n v="904"/>
        <n v="905"/>
        <n v="906"/>
        <n v="907"/>
        <n v="908"/>
        <n v="909"/>
        <n v="910"/>
        <m/>
        <n v="911"/>
        <s v="9.3   Work Organization"/>
        <n v="912"/>
        <n v="913"/>
        <n v="914"/>
        <n v="915"/>
        <n v="916"/>
        <s v="9.4   Staff Morale"/>
        <n v="917"/>
        <n v="918"/>
        <n v="919"/>
        <n v="920"/>
        <n v="921"/>
        <n v="922"/>
        <n v="923"/>
        <s v="9.5   Investigations and Sanctions"/>
        <n v="924"/>
        <n v="925"/>
        <n v="926"/>
        <n v="927"/>
        <n v="928"/>
        <n v="929"/>
        <n v="930"/>
        <n v="931"/>
        <s v="Chapter 10 - Lost and Stolen Travel Documents"/>
        <s v="10.2   Prevention Measures"/>
        <n v="1001"/>
        <n v="1002"/>
        <n v="1003"/>
        <n v="1004"/>
        <n v="1005"/>
        <n v="1006"/>
        <n v="1007"/>
        <s v="10.3   Mitigation Measures"/>
        <n v="1008"/>
        <n v="1009"/>
        <n v="1010"/>
        <n v="1011"/>
        <n v="1012"/>
        <n v="1013"/>
        <n v="1014"/>
        <n v="1015"/>
        <n v="1016"/>
        <n v="1017"/>
        <n v="1018"/>
        <s v="Chapter 11 - Overseas Issuance"/>
        <s v="11.2   Overseeing of Work"/>
        <n v="1101"/>
        <n v="1102"/>
        <n v="1103"/>
        <n v="1104"/>
        <n v="1105"/>
        <n v="1106"/>
        <s v="11.3   Entitlement"/>
        <n v="1107"/>
        <n v="1108"/>
        <n v="1109"/>
        <n v="1110"/>
        <s v="11.4   Personalization"/>
        <n v="1111"/>
        <n v="1112"/>
        <n v="1113"/>
        <n v="1114"/>
        <s v="Chapter 12 - National and International Stakeholders"/>
        <s v="12.2   National Stakeholders"/>
        <n v="1201"/>
        <n v="1202"/>
        <n v="1203"/>
        <n v="1204"/>
        <n v="1205"/>
        <n v="1206"/>
        <n v="1207"/>
        <n v="1208"/>
        <s v="12.3   International Partners  "/>
        <n v="1209"/>
        <n v="1210"/>
        <n v="1211"/>
        <n v="1212"/>
        <n v="1213"/>
        <n v="1214"/>
        <s v="12.4   Private Partners "/>
        <n v="1215"/>
        <n v="1216"/>
        <n v="1217"/>
      </sharedItems>
    </cacheField>
    <cacheField name="Section" numFmtId="0">
      <sharedItems containsBlank="1" containsMixedTypes="1" containsNumber="1" minValue="2.2999999999999998" maxValue="12.3" count="94">
        <m/>
        <s v="1.2.1"/>
        <s v="1.2.2"/>
        <s v="1.2.3"/>
        <s v="1.3.1"/>
        <s v="1.3.1..1"/>
        <s v="1.3.1..2"/>
        <s v="1.3.2"/>
        <s v="1.3.3..1"/>
        <s v="1.3.3..2"/>
        <s v="1.3.4"/>
        <s v="1.3.5"/>
        <s v="1.3.6"/>
        <s v="1.4.1"/>
        <s v="1.4.2"/>
        <s v="1.4.2..1"/>
        <s v="1.4.2..2"/>
        <s v="2.2.1"/>
        <s v="2.2.2"/>
        <n v="2.2999999999999998"/>
        <n v="2.4"/>
        <n v="2.5"/>
        <s v="2.5.1"/>
        <n v="3.1"/>
        <n v="3.2"/>
        <n v="3.3"/>
        <n v="3.4"/>
        <s v="3.4.1..1"/>
        <s v="3.4.1..2"/>
        <s v="3.4.1..3"/>
        <s v="3.5.1"/>
        <s v="3.5.2"/>
        <s v="3.5.3"/>
        <s v="3.5.4"/>
        <n v="4.0999999999999996"/>
        <n v="4.2"/>
        <n v="4.3"/>
        <n v="4.4000000000000004"/>
        <n v="4.5"/>
        <n v="4.5999999999999996"/>
        <n v="5.2"/>
        <s v="5.2.1"/>
        <s v="5.3.1"/>
        <s v="5.3.2"/>
        <n v="6.2"/>
        <n v="6.3"/>
        <s v="6.4.1"/>
        <s v="6.4.2"/>
        <n v="6.5"/>
        <n v="7.2"/>
        <n v="7.3"/>
        <s v="7.3 &amp;7.4"/>
        <s v="7.3.1"/>
        <s v="7.3.2 "/>
        <s v="7.3.2"/>
        <s v="7.3.3"/>
        <n v="7.4"/>
        <n v="7.5"/>
        <n v="8.1999999999999993"/>
        <s v="8.3.1"/>
        <s v="8.3.2"/>
        <n v="8.4"/>
        <s v="9.2.1"/>
        <s v="9.2.2"/>
        <s v="9.2.3"/>
        <s v="9.2.4"/>
        <s v="9.2.5"/>
        <s v="9.3.1"/>
        <s v="9.3.2"/>
        <s v="9.3.3"/>
        <n v="9.4"/>
        <s v="9.5.1"/>
        <s v="9.5.2"/>
        <s v="9.5.3"/>
        <s v="10.2.1"/>
        <s v="10.2.2"/>
        <s v="10.3.1"/>
        <s v="10.3.2"/>
        <s v="10.3.3..1"/>
        <s v="10.3.3..2"/>
        <n v="11.2"/>
        <n v="11.3"/>
        <n v="11.4"/>
        <n v="12.2"/>
        <s v="12.2.1"/>
        <s v="12.2.2"/>
        <s v="12.2.3"/>
        <s v="12.2.4"/>
        <n v="12.3"/>
        <s v="12.3.1"/>
        <s v="12.3.2"/>
        <s v="12.3.3"/>
        <s v="12.4.1"/>
        <s v="12.4.2"/>
      </sharedItems>
    </cacheField>
    <cacheField name="Question" numFmtId="0">
      <sharedItems containsBlank="1" count="556" longText="1">
        <m/>
        <s v="Is the Travel Document Issuing Authority (TDIA) an independent governmental organization (or section) focusing only on the issuance of travel document (and other governmental ID documents)?"/>
        <s v="Is there only one TDIA responsible for all travel documents issued?_x000a__x000a_"/>
        <s v="Does the TDIA report to a senior executive level within the government?_x000a__x000a_"/>
        <s v="Is the TDIA supported by laws and/or regulations?_x000a__x000a__x000a_"/>
        <s v="Are these laws and/or regulations enforced?_x000a__x000a__x000a_"/>
        <s v="Do these laws and/or regulations clearly set out the mandate, responsibilities, and the limits of authority of the TDIA?_x000a_"/>
        <s v="Do these laws and/or regulations permit the TDIA to operate independently and carry out its mandate without interference?_x000a_"/>
        <s v="Is the TDIA recognized as being an essential component of country security?_x000a__x000a_"/>
        <s v="No matter the organizational structure used (decentralized/centralized), is there centralized supervision and controls in place for all aspects of the issuance process?"/>
        <s v="Are all entitlement decisions made exclusively by appropriate TDIA staff members?_x000a__x000a_"/>
        <s v="Are there contracts or memorandum of understanding in place describing all rights and responsibilities or the parties involved?_x000a_"/>
        <s v="Does the TDIA perform regular risk assessments, reviews and audits of partners to ensure they have adequate on-site security and safeguards?_x000a_"/>
        <s v="Is a Threat and Risk Assessment of the partners conducted prior to engaging them to carry out any issuance functions?_x000a_"/>
        <s v="Is there a TDIA security team or section that is directly responsible for developing, overseeing, and managing the security framework?_x000a_"/>
        <s v="Is this team independent of the operations chain of command?_x000a__x000a_"/>
        <s v="Does this team include specially-trained security specialists for the various aspects of security?_x000a__x000a_"/>
        <s v="Does this team make regular reports on its activities to senior management?_x000a__x000a_"/>
        <s v="Is there a senior manager designated at the national level (headquarters) responsible for internal security controls?_x000a_"/>
        <s v="Is this manager a participant in the planning and decision making levels?_x000a__x000a_"/>
        <s v="Is this manager independent from the operational chain of command?_x000a__x000a_"/>
        <s v="Is there a senior officer designated at each production site (field office) responsible for internal security controls?_x000a_"/>
        <s v="Are these officers independent of the operational chain of command?_x000a__x000a_"/>
        <s v="Are these officers functions independent of the application and document processing functions?_x000a__x000a_"/>
        <s v="Is there a group specialized in anti-fraud in place at the headquarters and represented in each facility?_x000a__x000a_"/>
        <s v="Does this group liaise with other government entities that produce breeder/primary and supporting documents? _x000a_"/>
        <s v="Does this group liaise with government agencies that prosecute fraud when it is found?_x000a__x000a_"/>
        <s v="Is there a security policy framework in place including a comprehensive set of detailed security policies, practices, and guidelines?_x000a_"/>
        <s v="Are the security policies, practices and guidelines available in written form?_x000a__x000a_"/>
        <s v="Does this security framework affect all aspects of TDIA operations?_x000a__x000a_"/>
        <s v="Are all such security policies and practices also fully and consistently implemented in all facilities and partner organizations that are involved with travel document issuance?"/>
        <s v="Are the security policies, practices and guidelines communicated to all employees?_x000a__x000a_"/>
        <s v="Are the security policies, practices and guidelines easy to refer to?_x000a__x000a_"/>
        <s v="Are the security policies strictly enforced?_x000a__x000a__x000a_"/>
        <s v="Is security a recognized high priority of the TDIA in all of its operations and facilities? _x000a__x000a_"/>
        <s v="Does the security framework have strong support from senior management?_x000a__x000a_"/>
        <s v="Is the security framework adequately supported financially?_x000a__x000a_"/>
        <s v="Does the TDIA use any techniques to establish and maintain a strong “culture of security”?_x000a__x000a_"/>
        <s v="Is there a security awareness program in place?_x000a__x000a__x000a_"/>
        <s v="Are employees regularly trained on the security policies?_x000a__x000a__x000a_"/>
        <s v="Is the operating environment such that all staff are encouraged to make suggestions on possible improvements to security practices?_x000a_"/>
        <s v="Are staff security responsibilities considered an important part of, and included in, their performance assessments?_x000a_"/>
        <s v="Does the TDIA regularly forecast work demands and surges in applications, and plan accordingly?_x000a__x000a_"/>
        <s v="Does the TDIA have constructive plans to deal with increases in demand, excess sickness, and other work overflow situations in order to maintain operations without security compromise?"/>
        <s v="Does the TDIA maintain a group of pre-cleared background-checked and trained part-time call-up resources to use in case of overload or other under-staffed situations?"/>
        <s v="Does the security team, or other appointed agency, regularly carry out Threat and Risk Assessments (TRAs) on all TDIA operations, in all facilities, to ensure that security is well implemented and updated?"/>
        <s v="Does the security team, or other appointed agency, carry out regular audits and reviews to ensure that the security policies are consistently and properly practiced across all operations and offices?"/>
        <s v="Are some of these reviews and audits unscheduled and carried out on an ad-hoc unannounced basis?_x000a__x000a_"/>
        <s v="Is there a compliance process in place to ensure that needed changes identified by the audits are implemented?_x000a_"/>
        <s v="Are there external audits carried out regularly?_x000a__x000a__x000a_"/>
        <s v="Are all applications processed in a uniform and consistent manner throughout the TDIA?_x000a__x000a_"/>
        <s v="Are the same standardized application forms always used?_x000a__x000a_"/>
        <s v="Are there clear written policies and practices in place covering all aspects of the application and issuance processes for first time applicants and applications for renewal of travel documents?"/>
        <s v="Are photos taken by a commercial photographer, trusted partners or country official?_x000a__x000a_"/>
        <s v="Are only photos which meet ICAO Doc 9303 specifications for photos accepted?_x000a__x000a_"/>
        <s v="Are there mechanisms in place to reject unacceptable photos and request new ones?_x000a__x000a_"/>
        <s v="Are digitized photos taken by trusted partners or country officials?_x000a__x000a_"/>
        <s v="Are digitized photos transmitted securely from the point of capture to the TDIA without an opportunity for alteration?_x000a__x000a_"/>
        <s v="Is a secondary biometric collected as part of the issuance process?_x000a__x000a_"/>
        <s v="Is every application logged at first receipt and its status updated throughout the application processing chain?_x000a_"/>
        <s v="Are individuals involved at different stages in the application handling process identified on the status log record?_x000a_"/>
        <s v="Are these individuals “signed off” in some fashion when they pass the application on to the next stage?_x000a_"/>
        <s v="Can every document (or document copy) be accounted for at all times throughout the application process?_x000a_"/>
        <s v="Are ALL physical copies of ANY personal information stored in appropriate locked filing cabinets or protected rooms, except when being securely worked on?"/>
        <s v="Are all computerized records protected at all times by the appropriate IT Security standards?_x000a__x000a_"/>
        <s v="Is it true that at NO TIME applications containing personal applicant details are stored or shared via unprotected networks or portable devices that can be removed from the travel document facilities, e.g. laptops, memory sticks, discs?"/>
        <s v="Is staff restricted from “working out of office” on applications?_x000a__x000a_"/>
        <s v="After application processing is completed, are all application materials and personal details of the applicant carefully and securely stored in appropriately locked cabinets and protected rooms, and in appropriate IT security-protected databases?"/>
        <s v="Is access to the archived records, whether manual or digitized, also subject to strict “permission” control and access logging and tracking?"/>
        <s v="Are appropriate destruction or shredding devices used to destroy any information no longer required?_x000a__x000a_"/>
        <s v="Have automated passport issuing processes been implemented?_x000a__x000a_"/>
        <s v="Are all entitlement decisions made by appropriately trained TDIA staff?_x000a__x000a_"/>
        <s v="Are first time applicants given special attention and treatment for identity confirmation and entitlement validation?_x000a_"/>
        <s v="Is the application data submitted in support of a renewal application compared to details of travel documents previously issued to that individual?_x000a_"/>
        <s v="Are there special reviews and scrutiny practices carried out for renewal applications submitted a long time (&gt; two years) after expiry of the previous travel document?"/>
        <s v="Are children issued their own passports?_x000a__x000a__x000a_"/>
        <s v="Are two or more trusted breeder and support documents submitted by new applicants?_x000a__x000a_"/>
        <s v="Are the breeder and support documents that are accepted official government documents?_x000a__x000a_"/>
        <s v="Where possible, are these documents required to contain specified security features and secure photos?_x000a_"/>
        <s v="Are there any special procedures defined for dealing with new applicants possessing limited breeder documentation, e.g. an older paper birth certificate with no photo, an older social security document, no driver’s license, etc.?"/>
        <s v="Are these breeder and support documents scanned and stored on the applicant’s database record for renewals or future reference?_x000a_"/>
        <s v="Are the breeder and support documents retained by the TDIA during the application process and returned to the applicant with the travel document?"/>
        <s v="Are these scanned breeder and supporting documents universally used for visual comparison purposes with the renewal application?_x000a_"/>
        <s v="Is the expiring or expired travel document always required for renewal applications?_x000a__x000a_"/>
        <s v="Is the old travel document submitted to a detailed electronic and visual comparison to its record on file?_x000a_"/>
        <s v="Are at least two of the physical security features of the old travel document verified forensically?_x000a__x000a_"/>
        <s v="If the previous travel document is an ePassport, is the chip information read and validated?_x000a__x000a_"/>
        <s v="Are these documents universally subject to basic forensic review?_x000a__x000a_"/>
        <s v="Are employees receiving applications trained to validate the authenticity of breeder and support documents?_x000a_"/>
        <s v="Do entitlement officers have access to comprehensive documentation, or databases, containing images and specifications of each kind of breeder or support document accepted?"/>
        <s v="Are these documents regularly verified with the issuing authorities or checked through a shared connection to the databases of the breeder document issuing authorities?"/>
        <s v="Are death records always checked for all applications?_x000a__x000a_"/>
        <s v="Where first-time applicants are required to apply in person are they interviewed?_x000a__x000a_"/>
        <s v="Are interviews conducted where there is doubt regarding the integrity of the information and documentation provided? _x000a_"/>
        <s v="For an appearance in person or an interview are the employees receiving the application adequately trained to determine prima facie identity and application validity?"/>
        <s v="Does this specifically include judgment of personal mannerisms and “confidence” of the applicant, similar to that carried out by trained border officials?"/>
        <s v="During a personal appearance is the applicant compared to the photo being submitted?_x000a__x000a_"/>
        <s v="Are guarantors used for first time applications where interviews are not conducted?_x000a__x000a_"/>
        <s v="Are guarantors members of a recognized association where current address and contact information is maintained and can be verified by the TDIA?"/>
        <s v="Are they holders of current passports (or other travel documents)?_x000a__x000a_"/>
        <s v="Are guarantors disqualified if they are paid by the applicant for acting as guarantor?_x000a__x000a_"/>
        <s v="Is there a clear policy in place against such payments and does it appear on the individual’s application form signed by the guarantor?_x000a_"/>
        <s v="Are guarantors required to sign and date at least one of the photos submitted by new applicants?_x000a__x000a_"/>
        <s v="Are such guarantors disqualified if they are closely related to the applicant, e.g. siblings, parents, grandparents, children, uncles and aunts, or step and in-law relationships?"/>
        <s v="Are guarantors contacted on a regular basis to verify their statement?_x000a__x000a_"/>
        <s v="Are guarantors contacted when there is doubt about the identity of the applicant?_x000a__x000a_"/>
        <s v="Are any personal references provided with the application?_x000a__x000a_"/>
        <s v="Are these references independent and unrelated to the applicant and each other?_x000a__x000a_"/>
        <s v="Are these references contacted to verify the identity claimed by applicants? _x000a__x000a_"/>
        <s v="Is the applicant’s social footprint verified to confirm a claimed identity? _x000a__x000a_"/>
        <s v="Does the TDIA have documented policies and procedures related to the treatment of materials and blank books?_x000a_"/>
        <s v="Are all materials and blank books stored in high security zones?  _x000a__x000a_"/>
        <s v="If the travel document is produced by a third party in independent facilities, are the security levels for storage of materials and books also high? _x000a_"/>
        <s v="Are travel document blanks individually numbered such that each one can be identified at any point in the storage and issuance processes?_x000a_"/>
        <s v="Is the number the same as the travel document number eventually issued?_x000a__x000a_"/>
        <s v="Does this number appear on each interior page?_x000a__x000a__x000a_"/>
        <s v="Is the number printed on or laser-perforated through all interior pages?_x000a__x000a_"/>
        <s v="Is each internal page of each travel document numbered in sequence?_x000a__x000a_"/>
        <s v="Are page numbers also imprinted with UV ink?_x000a__x000a__x000a_"/>
        <s v="Are travel document blanks stored in highly secure areas, such as a vault or safe, with highly-restricted access?_x000a_"/>
        <s v="Is such access limited to small group of trusted individuals having supervisory authority?_x000a__x000a_"/>
        <s v="Is the access controlled using ID cards, biometrics, pass codes, etc.?_x000a__x000a_"/>
        <s v="Does this protection include 24-hour guarding of the areas or of the facility overall?_x000a__x000a_"/>
        <s v="Are the areas where materials and blanks are stored subject to physical security protection appropriate to the security classification of those assets (see section 7)?"/>
        <s v="Does this protection include reasonable safeguards against fire and catastrophic losses?_x000a__x000a_"/>
        <s v="Are these storage areas backed up with alternate secure storage locations such that travel document issuance may continue in the event of catastrophic loss?"/>
        <s v="Are blank books transported with the equivalent safeguards of the storage area such as by armored vehicle used to transfer cash?_x000a_"/>
        <s v="Do the transmitter and the receiver both have to sign off on batches received?_x000a__x000a_"/>
        <s v="Is the assignment of blank books to production staff  carried out with a minimum of two authorized individuals (four eyes)?_x000a_"/>
        <s v="Are both employees required to sign for blanks stored and removed from the secure area?_x000a__x000a_"/>
        <s v="Are all unused books always returned to the secure area in strictly controlled time periods (such as an individual’s work shift)?_x000a_"/>
        <s v="Are all books tracked, using the inventory control number, from the time they are shipped by the manufacturer to the time they are printed as a travel document or spoiled?"/>
        <s v="Are blank books counted by at least two people every time they change hands? _x000a__x000a_"/>
        <s v="Are black books counted by at least two people when removed from the safe in the morning and unused books counted at night when returned to the safe at the end of the day or shift? "/>
        <s v="Are these records inspected daily or on a shift basis by a third party? _x000a__x000a_"/>
        <s v="Are all staff members entrusted with blank books always checked on leaving secure areas to ensure that no blanks have been removed?_x000a_"/>
        <s v="If not, are these checks carried out randomly and frequently?_x000a__x000a_"/>
        <s v="Are all spoiled, defective, or excess blank books destroyed thoroughly in a process witnessed by at least two individuals with access privileges to the storage area?"/>
        <s v="Is the personalization function carried out in a highly secure area with limited authorized access?_x000a__x000a_"/>
        <s v="Is the personalized travel document subject to a quality assurance review to ensure there are no mistakes?_x000a__x000a_"/>
        <s v="Is the MRZ read electronically and compared to the data page and the original application information (database and original forms)?_x000a_"/>
        <s v="For an eMRTD, is the chip read and the data (including the image) compared to the data page, the MRZ and the original application information?_x000a_"/>
        <s v="Is the Digital Signature verified?_x000a__x000a__x000a_"/>
        <s v="Are recipients required to pick up their travel document in person?_x000a__x000a_"/>
        <s v="Is the photo on the travel document data page (and chip in the case of an ePassport) checked against the database and the recipient on pickup?_x000a_"/>
        <s v="Is an ID document with picture checked on pickup?_x000a__x000a__x000a_"/>
        <s v="Are any questions regarding address, mother’s maiden name, etc. asked at time of pickup to ensure the identity of recipient?_x000a_"/>
        <s v="Are any biometrics checked at pickup (facial recognition technology, fingerprints)?_x000a__x000a_"/>
        <s v="At the time of pickup does the applicant sign a receipt indicating that the travel document has been pickup?_x000a_"/>
        <s v="Are third parties prevented from picking up travel documents on behalf of the recipient?_x000a__x000a_"/>
        <s v="If third parties are permitted to pick up travel documents, do they have to present a signed authorization from the recipient that allows him or her to do this, as well as an ID with photo?"/>
        <s v="Is the person picking up the travel document required to sign a receipt?_x000a__x000a_"/>
        <s v="Are reliable mail services used?_x000a__x000a__x000a_"/>
        <s v="Does the receipt of a travel document by the applicant or others living at the same address require a signature?_x000a_"/>
        <s v="If not, are there other means used to track whether an applicant has received his or her travel document (such as return of a code word or receipt)?"/>
        <s v="Is delivery or pickup time monitored after release of a new travel document and are alerts issued if standard time periods are passed without receipt of such confirmation?"/>
        <s v="Is confirmation of delivery or pickup entered into the TDIA system as a proactive indicator and recorded as the last stage of the issuance process?"/>
        <s v="Are undelivered travel documents returned to the TDIA for verification of the address in the database as well as with the applicant?_x000a_"/>
        <s v="Are travel documents reported as undelivered handled in the same way as lost/stolen travel documents?_x000a_"/>
        <s v="Does the country issue Machine Readable Passports (MRPs) in accordance with ICAO specifications Doc 9303 Part 1, Volume 1? _x000a_"/>
        <s v="Does the country issue electronic Machine Readable Passports (eMRPs) in accordance with ICAO specifications Doc 9303 Part 1 Volume 2?_x000a_"/>
        <s v="If not, does the country have a plan and schedule to issue such eMRPs?_x000a__x000a_"/>
        <s v="Does the country participate in the ICAO Public Key Directory (PKD)?_x000a__x000a_"/>
        <s v="Are all travel documents issued by the country compliant with ICAO specifications Doc 9303?_x000a__x000a_"/>
        <s v="Are all travel documents designed with strong modern security features of the sort recommended in the ICAO Informative Annex to Document 9303 Volume 1 Section III: “Security Standards for Machine Readable Travel Documents”?"/>
        <s v="Does the TDIA have an ongoing program to review and upgrade security features for its travel documents?_x000a_"/>
        <s v="Are all travel documents valid for a maximum of 10 years?_x000a__x000a_"/>
        <s v="Do all travel documents issued respect the one passport/one person policy?_x000a__x000a_"/>
        <s v="Do all travel documents issued by the country include minimum security features?_x000a__x000a_"/>
        <s v="Are Diplomatic and Special passports issued with the same blanks or materials (except book cover colour) as the regular passport?_x000a_"/>
        <s v="Do passports issued for single trip purposes (to return to the home country via a certain itinerary) include physical security features to prevent counterfeiting?"/>
        <s v="Is there a physical security policy in place which covers all facilities and spaces used in the handling and issuance of travel documents? _x000a_"/>
        <s v="Are physical security standards compatible with government standards and guidelines and internationally accepted standards?_x000a_"/>
        <s v="Are all TDIA operations facilities, security and high security zones owned by the government?_x000a__x000a_"/>
        <s v="Do the facilities used by public and private partners meet physical security standards set by the TDIA?_x000a__x000a_"/>
        <s v="Are staff trained on physical security policies and practices? _x000a__x000a_"/>
        <s v="Are there sanctions for staff who do not follow the security policies and practices? _x000a__x000a_"/>
        <s v="Are the various issuance facilities and work zones defined in terms of different security zones (Public Zone, Reception Zone, Operation Zone, Security and High Security Zones)?"/>
        <s v="Are these different zones subject to different levels of physical security protection as appropriate?_x000a_"/>
        <s v="Do they include security practices to be followed for access control?_x000a__x000a_"/>
        <s v="Do they include security practices to be followed for monitoring and guard requirements for different security zones?_x000a__x000a_"/>
        <s v="Do they include additional security practices such as physical construction or protection devices, for different security zones? _x000a__x000a_"/>
        <s v="Is the reception area where the public applies for and receives travel documents built so that customers cannot have easy physical access to staff?"/>
        <s v="Are there additional physical security measures in place such as screening, bullet-proof glass and duress alarm to protect employees? _x000a_"/>
        <s v="Are security personnel present during working hours?_x000a__x000a_"/>
        <s v="Are access control systems implemented such that access is subject to specific privileges applying to each staff member individually?_x000a_"/>
        <s v="Is employee access restricted to certain time periods i.e work shifts? _x000a__x000a_"/>
        <s v="Do access privileges to security and high-security zones require a two-factor authentication of the individual?_x000a_"/>
        <s v="Is the area where books are personalized placed under secure lock down at the end of every business day?_x000a_"/>
        <s v="Do access privileges to security and high-security zones require more than one so-privileged person in the zone at all times?_x000a_"/>
        <s v="Are all site facilities monitored by guards on a 24/7 basis?_x000a__x000a_"/>
        <s v="Are employees required to wear access privilege badges at all times?_x000a__x000a_"/>
        <s v="Do access privilege badges include clear photos of the bearer?_x000a__x000a_"/>
        <s v="Do access privilege badges have colours or other obvious codes to visually indicate the physical privileges of the bearer?_x000a_"/>
        <s v="Are visitors/contractors always escorted in all secure areas?_x000a__x000a_"/>
        <s v="Does this apply to employees who do not have the appropriate security clearance or whose position does not give access to certain zones?_x000a_"/>
        <s v="Is physical access controlled by physical and electronic means (locks, access privilege IDs, biometrics etc)?_x000a_"/>
        <s v="Are intrusion detection devices used (alarms, motion sensors, etc.) to trigger immediate attention of the guards?_x000a_"/>
        <s v="Are cameras and CCTV used in all external and internal door entry locations, and internal hallway and room areas?_x000a_"/>
        <s v="Are the video records from the monitoring equipment stored for appropriate periods (more than three months)?_x000a_"/>
        <s v="Is all mail, including travel document application and material received screened (X-Ray) in an appropriately located mailroom?_x000a_"/>
        <s v="Are facilities, assets and data protected against fire and other catastrophic losses?_x000a__x000a_"/>
        <s v="Are there arrangements in place for alternative sites and backup storage sites to ensure the continuity of operations?_x000a_"/>
        <s v="Is there a comprehensive IT security policy in place?_x000a__x000a_"/>
        <s v="Is this policy up-to-date with regard to current technologies and practices?_x000a__x000a_"/>
        <s v="Is this policy implemented and practiced in full for travel document issuance IT systems, databases, and information flow?_x000a_"/>
        <s v="Does this policy refer to and incorporate current international standards such as ISO/IEC 27002:2005?_x000a_"/>
        <s v="Do these policies and practices include risk and vulnerability assessments, IT data privacy assessments, lost of data base information, unauthorized data access, and related assessments?"/>
        <s v="Do the IT security policies and practices deal with appropriate confidentiality classifications of systems,  databases and related information such that this information cannot be accessed, intercepted, or otherwise copied and obtained electronically by the wrong persons?"/>
        <s v="Do the IT security policies and practices deal with appropriate data integrity protection of systems, databases and related information, such that this information cannot be changed, added to, or deleted except in the properly defined processes?"/>
        <s v="Do the IT security policies and practices deal with appropriate data availability of databases and related information, such that this information cannot be blocked or hidden from legitimate users when it is required?"/>
        <s v="Do the IT security policies and practices deal with appropriate permissions of access to systems, databases and related information, such that this information can only be accessed by the authorized intended users of the information?"/>
        <s v="Have these policies, technologies and methodologies been evaluated by competent professional IT auditors to verify their efficiency and performance?"/>
        <s v="Have technology products such as database software packages, servers, communications facilities, hardware security modules (HSMs), and other commercial products that are used, been certified at the appropriate Evaluation Assurance Level (EAL) security level?"/>
        <s v="Have the cryptography devices used been certified to the appropriate level using international standards such as FIPS 140-2 or equivalent?_x000a_"/>
        <s v="Do all users of the system and databases require at least a unique username and password sign-on in each case of such access?_x000a_"/>
        <s v="Are these individuals also limited by access and processing permissions to only certain application processes and to certain database records?_x000a_"/>
        <s v="Do all such sign-on sessions automatically terminate after short periods of inactivity?_x000a__x000a_"/>
        <s v="Can all accesses to the issuance IT system be monitored electronically?_x000a__x000a_"/>
        <s v="Does the TDIA deny Internet access to staff or contractors from any computer application PC or terminal used in the issuance process?_x000a_"/>
        <s v="Are such devices physically and technologically segregated (that is, either used for the application processing or for email and Internet)?_x000a_"/>
        <s v="Is there a program in place to randomly but regularly monitor email messages and Internet application accesses by all employees and contractors in order to detect matters or communications that may be of concern?"/>
        <s v="Is the process very well protected by internal and strict privacy policies and practices, such that innocuous personal information learned from the monitoring is never released for any reason, and information that is not of security interest purged from records?"/>
        <s v="Do IT personnel with physical access privileges to IT facilities, such as computer equipment rooms, physical databases, and communications facilities, have special access rights for entry to these facilities?"/>
        <s v="Do these access privileges involve two-factor identification, such as a biometric measurement as well as a physical access token (such as an ID card)?"/>
        <s v="Does access to these computer rooms or other physical IT facilities always require two or more authorized individuals at any time?_x000a_"/>
        <s v="Are IT Personnel responsibilities segregated and clearly defined so that no one individual ever has the right to overrule security policies and practices and make arbitrary decisions, make arbitrary backups of databases and other information files or in any way compromise the issuance system and its confidential information?"/>
        <s v=" Are all employees and contractors submitted to a background screening and reliability check corresponding to the classification level of the task (position) required?"/>
        <s v="Are all staff positions assigned a classification or security level designation that recognizes the sensitivity of the position, responsibilities, access, and level of decision-making?"/>
        <s v="Are these background and reliability checks carried out by or in collaboration with law enforcement, police or national security agencies?_x000a_"/>
        <s v="Do background and reliability checks for positions with higher security level classifications include a review of financial history and interviews with friends, family and colleagues?_x000a_"/>
        <s v="Are entitlement officers citizens of the issuing country?_x000a__x000a_"/>
        <s v="Are background and reliability checks repeated at appropriate intervals?_x000a__x000a_"/>
        <s v=" Are secure areas delimited and internal controls in place to limit access authority of employees, both physically and electronically?_x000a_"/>
        <s v="Do temporary employees undergo the same background and reliability checks as permanent employees?_x000a_"/>
        <s v="Are all staff and contractors provided with an oral security brief and written guidelines on the TDIA’s internal controls and security policies?_x000a_"/>
        <s v="Are all staff and contractors briefed on their access privileges and prohibitions attached to their security clearance level? _x000a__x000a__x000a__x000a_"/>
        <s v="Is there a written code of conduct and/values and/or an ethics code for all employees?_x000a__x000a_"/>
        <s v=" Are prescribed job functions established such that one employee cannot perform all the travel document entitlement and issuance functions?_x000a_"/>
        <s v="Do office flow procedures prevent the public from being able to select a specific employee?_x000a__x000a_"/>
        <s v="Are entitlement officers required to take the next batch of work in sequence?_x000a__x000a_"/>
        <s v="Do staff members rotate through several functions i.e. data entry, open mail etc.?_x000a__x000a_"/>
        <s v="Are all vital decisions and justifications made during the issuance process recorded in the file and database?_x000a__x000a_"/>
        <s v="Overall, has the TDIA implemented modern management principles to encourage a positive and healthy morale amongst all employees?_x000a_"/>
        <s v="Are the employment conditions and the pay structure and benefits for employees fair and competitive for similar work in other local sectors?_x000a_"/>
        <s v="Are there clear Human Resource (HR) policies in effect for employee reviews, pay raises, opportunities for promotions, and other HR matters?_x000a_"/>
        <s v="Are there formal HR mechanisms for employees to file personal treatment grievances and to have these grievances fairly heard and dealt with?_x000a_"/>
        <s v="Is there a high degree of job security at the TDIA for competent employees?_x000a__x000a_"/>
        <s v="Are all employees encouraged, with official recognition and other rewards, to make continuing recommendations for security and operational improvements?"/>
        <s v="Are stratification conducted and analyzed regulary to gives the opportunity for employees to express, in a confidential manner, their satisfaction with their work and with the management practices of the organization?"/>
        <s v="Are employees regularly reminded of the importance of being on guard and attentive  to employee malfeasance and internal fraud including theft of documents, consumables and cash?"/>
        <s v="Is there a documented policy requirement to have staff report all possible security violations without risk of negative feedback regardless of the nature of the violation or the individual involved?"/>
        <s v="Are the sources of any such reports kept secret by the TDIA for the protection of reporting staff?_x000a__x000a_"/>
        <s v="Is there a formal official investigation process to investigate possible serious security breaches by employees at any level?_x000a_"/>
        <s v="Is this formal investigation process supported by clear and strong legislation such that offenders can be severely sanctioned if fault is found?_x000a_"/>
        <s v="Do these sanctions include immediate firing with loss of all benefits, if appropriate?_x000a__x000a_"/>
        <s v="Do these sanctions include criminal prosecution, if appropriate?_x000a__x000a_"/>
        <s v="Are results of investigations well publicized?_x000a__x000a_"/>
        <s v="Are travel document holders made aware of the high security significance of the document and the need to keep it in a safe place?_x000a_"/>
        <s v="Are travel document holders made aware of the importance of immediate reporting of a lost or stolen document?_x000a_"/>
        <s v="Are there easy means of doing so such as well-posted toll-free numbers, fax, online, or in person?_x000a__x000a_"/>
        <s v="Is the reporter of a lost or stolen document required to complete a written report?_x000a__x000a_"/>
        <s v="Are there important incentives for the holder to take care of his or her travel document, such as:"/>
        <s v="·       higher fees for replacements;"/>
        <s v="·       requirement to appear in person for reapplication;"/>
        <s v="·       personal interview;"/>
        <s v="·       a mandatory endorsement identifying the travel document as a replacement; "/>
        <s v="·       mandatory hold times; "/>
        <s v="·       limited validity period of replacement travel document; "/>
        <s v="·       refusal to issue another travel document after a second lost travel document; "/>
        <s v="Are there careful entitlement checks done for the production of a replacement travel document?_x000a__x000a_"/>
        <s v="In the event of multiple loses, are lost and stolen claims subject to special investigations, including the possibility of a police investigation?_x000a_"/>
        <s v="Are lost and stolen travel documents immediately cancelled and declared invalid for travel?_x000a__x000a_"/>
        <s v="Do lost and stolen travel documents remain invalid if subsequently found by the rightful holder?_x000a__x000a_"/>
        <s v="In this case, are they submitted to the TDIA for physical cancellation or destruction?_x000a__x000a_"/>
        <s v="Are the travel document numbers stored in a national Lost and Stolen travel document database?_x000a_"/>
        <s v="Are they so stored for at least as long as the validity period of the document?_x000a__x000a_"/>
        <s v="Are lost or stolen blank passports reported in a national Lost and Stolen travel document database?_x000a_"/>
        <s v="Is this database available to border control, immigration, visa, and law enforcement authorities?_x000a__x000a_"/>
        <s v="Are lost and stolen travel documents reported to the Interpol SLTD?_x000a__x000a_"/>
        <s v="Are missing blank passports reported to the Interpol SLTD?_x000a__x000a_"/>
        <s v="Are lost and stolen travel documents also shared with international partners and/or APEC RMAS?_x000a__x000a_"/>
        <s v="Are missing blank passports reported to international partner and/or APEC?_x000a__x000a_"/>
        <s v="Are all overseas consular staff members and locally engaged staff who handle travel documents security screened to the same level as the personnel in the home country?_x000a__x000a_"/>
        <s v="Does overseas staff receive the same training as the personnel in the home country?_x000a__x000a_"/>
        <s v="Are policies, entitlement criteria, application requirements, etc. the same as in the home country?_x000a_"/>
        <s v="Are all security policies and practices also fully and consistently implemented in all facilities and partner organizations that are involved with travel document issuance?"/>
        <s v="Are there constant communications between headquarters and missions to ensure policies and practices are known and applied?_x000a_"/>
        <s v="Are audits and spot checks performed on a regular basis to ensure that all policies and practices are being enforced overseas?_x000a_"/>
        <s v="Does a supervisor who is a citizen of the issuing country always approve the final entitlement decision?"/>
        <s v="Do the missions have access to the same clearance, watch lists and travel restriction databases as domestic offices?"/>
        <s v="Are any difficult cases referred to headquarters?"/>
        <s v="Are travel documents issued at missions included in national databases?"/>
        <s v="Are the books personalized overseas with the same personalization (printing) technology and stock, including security features as the books produced in the home country?  "/>
        <s v="Do only the officers responsible for travel document issuance have access to blank books?_x000a__x000a_"/>
        <s v="If locally engaged staff is able to personalize travel documents, are these always checked by senior consulate staff who are citizens of the country before release?"/>
        <s v="For travel documents personalized overseas in consulates, are all steps proposed in Chapters 4 and 5 for handling, accounting and storage of blanks also fully implemented in the missions abroad?"/>
        <s v="Does the TDIA have active partnerships with other national authorities that are stakeholders in the issuance and use of travel documents?_x000a_"/>
        <s v="Does the TDIA exchange information with border control and immigration authorities on the development, design and integration of security features in travel documents?"/>
        <s v="Does the TDIA exchange information with border control and immigration authorities on document fraud and security threats?_x000a_"/>
        <s v="Does the TDIA exchange information with border control and immigration authorities  to ensure interoperability with existing and future border systems and infrastructure;"/>
        <s v="Does the TDIA, border control and immigration authorities  share data to include in watch lists and travel restrictions lists?_x000a_"/>
        <s v="Does the TDIA exchange information with law enforcement, police and forensic document laboratories regarding travel document fraud and security features?"/>
        <s v="Does the TDIA exchange information  regarding document versions and security features with Vital Statistics organizations issuing breeder/primary and supporting documents used in the entitlement?"/>
        <s v="Does the TDIA exchange information with other national organizations involved in the travel document issuance process, e.g. overseas issuance, diplomatic/special/official passport issuance, accepting applications?"/>
        <s v="Does the TDIA have active partnerships and associations with other nations and international organizations?  _x000a_"/>
        <s v="Is the TDIA aware of the role of the ICAO MRTD program?_x000a__x000a_"/>
        <s v="Does the TDIA participate in ICAO TAG/MRTD and its working groups (NTWG and ICBWG)?_x000a__x000a_"/>
        <s v="Does the TDIA participate in international data exchange networks such as Interpol LSTD, APEC RMAS or others?_x000a_"/>
        <s v="Does the TDIA participate in regional and international partnerships to share data and information and review threats, frauds, counterfeiters, security features and security practices? "/>
        <s v="If required, is the TDIA aware of travel document capacity building programs, help, funds and expertise available? _x000a_"/>
        <s v="Does the TDIA share information with airlines and associations that verify travel documents to determine the right to board a plane and communicate advance passenger information?"/>
        <s v="Does the TDIA share information with ISO and/or private companies to remain aware of latest developments in travel document technologies, systems and processes?"/>
        <s v="Does the TDIA undertake regular Requests for Information to remain aware of latest research and innovations?_x000a_"/>
        <s v="Where first-time applicants are required to apply in person are they interviewed?" u="1"/>
        <s v="Is this manager independent from the operational chain of command?" u="1"/>
        <s v="Do staff members rotate through several functions i.e. data entry, open mail etc.?" u="1"/>
        <s v="Are these individuals “signed off” in some fashion when they pass the application on to the next stage?" u="1"/>
        <s v="Does this protection include 24-hour guarding of the areas or of the facility overall?" u="1"/>
        <s v="Are the travel document numbers stored in a national Lost and Stolen travel document database?" u="1"/>
        <s v="Is every application logged at first receipt and its status updated throughout the application processing chain?" u="1"/>
        <s v="Is the TDIA recognized as being an essential component of country security?" u="1"/>
        <s v="Is this manager a participant in the planning and decision making levels?" u="1"/>
        <s v="Are these different zones subject to different levels of physical security protection as appropriate?" u="1"/>
        <s v="Are entitlement officers citizens of the issuing country?" u="1"/>
        <s v="Is there a senior officer designated at each production site (field office) responsible for internal security controls?" u="1"/>
        <s v="Does the country issue electronic Machine Readable Passports (eMRPs) in accordance with ICAO specifications Doc 9303 Part 1 Volume 2?" u="1"/>
        <s v="If not, are these checks carried out randomly and frequently?" u="1"/>
        <s v="Does access to these computer rooms or other physical IT facilities always require two or more authorized individuals at any time?" u="1"/>
        <s v="Is the number the same as the travel document number eventually issued?" u="1"/>
        <s v="Are there mechanisms in place to reject unacceptable photos and request new ones?" u="1"/>
        <s v="Do all users of the system and databases require at least a unique username and password sign-on in each case of such access?" u="1"/>
        <s v="Is the personalized travel document subject to a quality assurance review to ensure there are no mistakes?" u="1"/>
        <s v="If required, is the TDIA aware of travel document capacity building programs, help, funds and expertise available? " u="1"/>
        <s v="Does this team make regular reports on its activities to senior management?" u="1"/>
        <s v="Is the Digital Signature verified?" u="1"/>
        <s v="Is this policy implemented and practiced in full for travel document issuance IT systems, databases, and information flow?" u="1"/>
        <s v="Can all accesses to the issuance IT system be monitored electronically?" u="1"/>
        <s v="Have automated passport issuing processes been implemented?" u="1"/>
        <s v="Are blank books transported with the equivalent safeguards of the storage area such as by armored vehicle used to transfer cash?" u="1"/>
        <s v="Do background and reliability checks for positions with higher security level classifications include a review of financial history and interviews with friends, family and colleagues?" u="1"/>
        <s v="Are IT Personnel responsibilities segregated and clearly defined so that no one individual ever has the right to overrule security policies and practices and make arbitrary decisions, make arbitrary backups of databases and other information files or in a" u="1"/>
        <s v="Is there a senior manager designated at the national level (headquarters) responsible for internal security controls?" u="1"/>
        <s v="Are digitized photos taken by trusted partners or country officials?" u="1"/>
        <s v="Is the area where books are personalized placed under secure lock down at the end of every business day?" u="1"/>
        <s v="Is there a high degree of job security at the TDIA for competent employees?" u="1"/>
        <s v="Are all staff and contractors briefed on their access privileges and prohibitions attached to their security clearance level? " u="1"/>
        <s v="Are lost and stolen travel documents immediately cancelled and declared invalid for travel?" u="1"/>
        <s v="Are these officers functions independent of the application and document processing functions?" u="1"/>
        <s v="Are these references contacted to verify the identity claimed by applicants? " u="1"/>
        <s v="Is a Threat and Risk Assessment of the partners conducted prior to engaging them to carry out any issuance functions?" u="1"/>
        <s v="Do access privilege badges have colours or other obvious codes to visually indicate the physical privileges of the bearer?" u="1"/>
        <s v="Are guarantors contacted on a regular basis to verify their statement?" u="1"/>
        <s v="Do temporary employees undergo the same background and reliability checks as permanent employees?" u="1"/>
        <s v="Is such access limited to small group of trusted individuals having supervisory authority?" u="1"/>
        <s v="Do these sanctions include immediate firing with loss of all benefits, if appropriate?" u="1"/>
        <s v="Are facilities, assets and data protected against fire and other catastrophic losses?" u="1"/>
        <s v="Is the photo on the travel document data page (and chip in the case of an ePassport) checked against the database and the recipient on pickup?" u="1"/>
        <s v="Are first time applicants given special attention and treatment for identity confirmation and entitlement validation?" u="1"/>
        <s v="Are such devices physically and technologically segregated (that is, either used for the application processing or for email and Internet)?" u="1"/>
        <s v="Do all travel documents issued by the country include minimum security features?" u="1"/>
        <s v="Are lost or stolen blank passports reported in a national Lost and Stolen travel document database?" u="1"/>
        <s v="Are there arrangements in place for alternative sites and backup storage sites to ensure the continuity of operations?" u="1"/>
        <s v="Are children issued their own passports?" u="1"/>
        <s v="Are interviews conducted where there is doubt regarding the integrity of the information and documentation provided? " u="1"/>
        <s v="Are all materials and blank books stored in high security zones?  " u="1"/>
        <s v="Are individuals involved at different stages in the application handling process identified on the status log record?" u="1"/>
        <s v="Do these sanctions include criminal prosecution, if appropriate?" u="1"/>
        <s v="Does the TDIA participate in international data exchange networks such as Interpol LSTD, APEC RMAS or others?" u="1"/>
        <s v="Is a secondary biometric collected as part of the issuance process?" u="1"/>
        <s v="Have technology products such as database software packages, servers, communications facilities, hardware security modules (HSMs), and other commercial products that are used, been certified at the appropriate Evaluation Assurance Level (EAL) security lev" u="1"/>
        <s v="Does the TDIA regularly forecast work demands and surges in applications, and plan accordingly?" u="1"/>
        <s v="If the previous travel document is an ePassport, is the chip information read and validated?" u="1"/>
        <s v="Does this group liaise with other government entities that produce breeder/primary and supporting documents? " u="1"/>
        <s v="Is an ID document with picture checked on pickup?" u="1"/>
        <s v="Is this policy up-to-date with regard to current technologies and practices?" u="1"/>
        <s v="Does the TDIA have active partnerships with other national authorities that are stakeholders in the issuance and use of travel documents?" u="1"/>
        <s v="Is the operating environment such that all staff are encouraged to make suggestions on possible improvements to security practices?" u="1"/>
        <s v="Are there sanctions for staff who do not follow the security policies and practices? " u="1"/>
        <s v="Are all overseas consular staff members and locally engaged staff who handle travel documents security screened to the same level as the personnel in the home country?" u="1"/>
        <s v="In this case, are they submitted to the TDIA for physical cancellation or destruction?" u="1"/>
        <s v="Are all entitlement decisions made exclusively by appropriate TDIA staff members?" u="1"/>
        <s v="Are any personal references provided with the application?" u="1"/>
        <s v="Do lost and stolen travel documents remain invalid if subsequently found by the rightful holder?" u="1"/>
        <s v="Are all site facilities monitored by guards on a 24/7 basis?" u="1"/>
        <s v="Are lost and stolen travel documents reported to the Interpol SLTD?" u="1"/>
        <s v="Are there formal HR mechanisms for employees to file personal treatment grievances and to have these grievances fairly heard and dealt with?" u="1"/>
        <s v="Are entitlement officers required to take the next batch of work in sequence?" u="1"/>
        <s v="Is there a group specialized in anti-fraud in place at the headquarters and represented in each facility?" u="1"/>
        <s v="Does the TDIA exchange information with border control and immigration authorities on document fraud and security threats?" u="1"/>
        <s v="Are two or more trusted breeder and support documents submitted by new applicants?" u="1"/>
        <s v="Do the facilities used by public and private partners meet physical security standards set by the TDIA?" u="1"/>
        <s v="Is this database available to border control, immigration, visa, and law enforcement authorities?" u="1"/>
        <s v="At the time of pickup does the applicant sign a receipt indicating that the travel document has been pickup?" u="1"/>
        <s v="Are guarantors contacted when there is doubt about the identity of the applicant?" u="1"/>
        <s v="Does the country participate in the ICAO Public Key Directory (PKD)?" u="1"/>
        <s v="Does the TDIA undertake regular Requests for Information to remain aware of latest research and innovations?" u="1"/>
        <s v="Are travel document blanks stored in highly secure areas, such as a vault or safe, with highly-restricted access?" u="1"/>
        <s v="Are guarantors used for first time applications where interviews are not conducted?" u="1"/>
        <s v="Are breeder and support documents that are accepted official government documents?_x000a__x000a_" u="1"/>
        <s v="Where possible, are these documents required to contain specified security features and secure photos?" u="1"/>
        <s v="Are all unused books always returned to the secure area in strictly controlled time periods (such as an individual’s work shift)?" u="1"/>
        <s v="Do the IT security policies and practices deal with appropriate confidentiality classifications of systems,  databases and related information such that this information cannot be accessed, intercepted, or otherwise copied and obtained electronically by t" u="1"/>
        <s v="Is there a physical security policy in place which covers all facilities and spaces used in the handling and issuance of travel documents? " u="1"/>
        <s v="Are third parties prevented from picking up travel documents on behalf of the recipient?" u="1"/>
        <s v="Are only photos which meet ICAO Doc 9303 specifications for photos accepted?" u="1"/>
        <s v="Are lost and stolen travel documents also shared with international partners and/or APEC RMAS?" u="1"/>
        <s v="If the travel document is produced by a third party in independent facilities, are the security levels for storage of materials and books also high? " u="1"/>
        <s v="Are appropriate destruction or shredding devices used to destroy any information no longer required?" u="1"/>
        <s v="Are there careful entitlement checks done for the production of a replacement travel document?" u="1"/>
        <s v="Are both employees required to sign for blanks stored and removed from the secure area?" u="1"/>
        <s v="Are travel document holders made aware of the high security significance of the document and the need to keep it in a safe place?" u="1"/>
        <s v="Are all computerized records protected at all times by the appropriate IT Security standards?" u="1"/>
        <s v="Are any questions regarding address, mother’s maiden name, etc. asked at time of pickup to ensure the identity of recipient?" u="1"/>
        <s v="Do these laws and/or regulations clearly set out the mandate, responsibilities, and the limits of authority of the TDIA?" u="1"/>
        <s v="Do access privileges to security and high-security zones require more than one so-privileged person in the zone at all times?" u="1"/>
        <s v="Are breeder and support documents that are accepted official government documents?" u="1"/>
        <s v="Is the TDIA supported by laws and/or regulations?" u="1"/>
        <s v="Are policies, entitlement criteria, application requirements, etc. the same as in the home country?" u="1"/>
        <s v="If not, does the country have a plan and schedule to issue such eMRPs?" u="1"/>
        <s v="Do all travel documents issued respect the one passport/one person policy?" u="1"/>
        <s v="Do access privilege badges include clear photos of the bearer?" u="1"/>
        <s v="Are these background and reliability checks carried out by or in collaboration with law enforcement, police or national security agencies?" u="1"/>
        <s v="Are travel documents reported as undelivered handled in the same way as lost/stolen travel documents?" u="1"/>
        <s v="Does the TDIA perform regular risk assessments, reviews and audits of partners to ensure they have adequate on-site security and safeguards?" u="1"/>
        <s v="Are reliable mail services used?" u="1"/>
        <s v="Are death records always checked for all applications?" u="1"/>
        <s v="Are all travel documents issued by the country compliant with ICAO specifications Doc 9303?" u="1"/>
        <s v="Does the TDIA use any techniques to establish and maintain a strong “culture of security”?" u="1"/>
        <s v="Are the security policies strictly enforced?" u="1"/>
        <s v="Are all TDIA operations facilities, security and high security zones owned by the government" u="1"/>
        <s v="Is staff restricted from “working out of office” on applications?" u="1"/>
        <s v="Are the security policies, practices and guidelines available in written form?" u="1"/>
        <s v="Is there a compliance process in place to ensure that needed changes identified by the audits are implemented?" u="1"/>
        <s v="Are any biometrics checked at pickup (facial recognition technology, fingerprints)?" u="1"/>
        <s v="Does the TDIA, border control and immigration authorities  share data to include in watch lists and travel restrictions lists?" u="1"/>
        <s v="Are employees regularly trained on the security policies?" u="1"/>
        <s v="Is the personalization function carried out in a highly secure area with limited authorized access?" u="1"/>
        <s v="Is there a clear policy in place against such payments and does it appear on the individual’s application form signed by the guarantor?" u="1"/>
        <s v="Are these records inspected daily or on a shift basis by a third party? " u="1"/>
        <s v="Are there easy means of doing so such as well-posted toll-free numbers, fax, online, or in person?" u="1"/>
        <s v="Are digitized photos transmitted securely from the point of capture to the TDIA without an opportunity for alteration?" u="1"/>
        <s v="Are missing blank passports reported to international partner and/or APEC?" u="1"/>
        <s v="Is the expiring or expired travel document always required for renewal applications?" u="1"/>
        <s v="Are the security policies, practices and guidelines communicated to all employees?" u="1"/>
        <s v="Are security personnel present during working hours?" u="1"/>
        <s v="Is each internal page of each travel document numbered in sequence?" u="1"/>
        <s v="Are access control systems implemented such that access is subject to specific privileges applying to each staff member individually?" u="1"/>
        <s v="Are staff security responsibilities considered an important part of, and included in, their performance assessments?" u="1"/>
        <s v="Are employees receiving applications trained to validate the authenticity of breeder and support documents?" u="1"/>
        <s v="Are the sources of any such reports kept secret by the TDIA for the protection of reporting staff?" u="1"/>
        <s v="Does this policy refer to and incorporate current international standards such as ISO/IEC 27002:2005?" u="1"/>
        <s v=" Are prescribed job functions established such that one employee cannot perform all the travel document entitlement and issuance functions?" u="1"/>
        <s v="Is the number printed on or laser-perforated through all interior pages?" u="1"/>
        <s v="Are there additional physical security measures in place such as screening, bullet-proof glass and duress alarm to protect employees? " u="1"/>
        <s v="Is physical access controlled by physical and electronic means (locks, access privilege IDs, biometrics etc)?" u="1"/>
        <s v="Are intrusion detection devices used (alarms, motion sensors, etc.) to trigger immediate attention of the guards?" u="1"/>
        <s v="Are missing blank passports reported to the Interpol SLTD?" u="1"/>
        <s v="Are the video records from the monitoring equipment stored for appropriate periods (more than three months)?" u="1"/>
        <s v="Are staff trained on physical security policies and practices? " u="1"/>
        <s v="Is there a security awareness program in place?" u="1"/>
        <s v="Do they include security practices to be followed for access control?" u="1"/>
        <s v="Are background and reliability checks repeated at appropriate intervals?" u="1"/>
        <s v="Are they so stored for at least as long as the validity period of the document?" u="1"/>
        <s v="Are all staff members entrusted with blank books always checked on leaving secure areas to ensure that no blanks have been removed?" u="1"/>
        <s v="Is the security framework adequately supported financially?" u="1"/>
        <s v="Are there constant communications between headquarters and missions to ensure policies and practices are known and applied?" u="1"/>
        <s v="Is the application data submitted in support of a renewal application compared to details of travel documents previously issued to that individual?" u="1"/>
        <s v="Does this security framework affect all aspects of TDIA operations?" u="1"/>
        <s v="Are employees required to wear access privilege badges at all times?" u="1"/>
        <s v="Are blank books counted by at least two people every time they change hands? " u="1"/>
        <s v="Do they include security practices to be followed for monitoring and guard requirements for different security zones?" u="1"/>
        <s v="Are the security policies, practices and guidelines easy to refer to?" u="1"/>
        <s v="Is the reporter of a lost or stolen document required to complete a written report?" u="1"/>
        <s v="Do the transmitter and the receiver both have to sign off on batches received?" u="1"/>
        <s v="Does the receipt of a travel document by the applicant or others living at the same address require a signature?" u="1"/>
        <s v="Do all such sign-on sessions automatically terminate after short periods of inactivity?" u="1"/>
        <s v="Is this team independent of the operations chain of command?" u="1"/>
        <s v="Is there a written code of conduct and/values and/or an ethics code for all employees?" u="1"/>
        <s v="Is there only one TDIA responsible for all travel documents issued?" u="1"/>
        <s v="Is the applicant’s social footprint verified to confirm a claimed identity? " u="1"/>
        <s v="Are they holders of current passports (or other travel documents)?" u="1"/>
        <s v="Can every document (or document copy) be accounted for at all times throughout the application process?" u="1"/>
        <s v="Is there a TDIA security team or section that is directly responsible for developing, overseeing, and managing the security framework?" u="1"/>
        <s v="Does overseas staff receive the same training as the personnel in the home country?" u="1"/>
        <s v="Are there contracts or memorandum of understanding in place describing all rights and responsibilities or the parties involved?" u="1"/>
        <s v="Do these laws and/or regulations permit the TDIA to operate independently and carry out its mandate without interference?" u="1"/>
        <s v="Are results of investigations well publicized?" u="1"/>
        <s v="Are there clear Human Resource (HR) policies in effect for employee reviews, pay raises, opportunities for promotions, and other HR matters?" u="1"/>
        <s v="Are guarantors required to sign and date at least one of the photos submitted by new applicants?" u="1"/>
        <s v="Are page numbers also imprinted with UV ink?" u="1"/>
        <s v="Is security a recognized high priority of the TDIA in all of its operations and facilities? " u="1"/>
        <s v="Is the person picking up the travel document required to sign a receipt?" u="1"/>
        <s v="Do only the officers responsible for travel document issuance have access to blank books?" u="1"/>
        <s v="Is the TDIA aware of the role of the ICAO MRTD program?" u="1"/>
        <s v="Is there a formal official investigation process to investigate possible serious security breaches by employees at any level?" u="1"/>
        <s v="Does this number appear on each interior page?" u="1"/>
        <s v="Are photos taken by a commercial photographer, trusted partners or country official?" u="1"/>
        <s v="Does the TDIA report to a senior executive level within the government?" u="1"/>
        <s v="Does the TDIA deny Internet access to staff or contractors from any computer application PC or terminal used in the issuance process?" u="1"/>
        <s v="Are all applications processed in a uniform and consistent manner throughout the TDIA?" u="1"/>
        <s v="During a personal appearance is the applicant compared to the photo being submitted?" u="1"/>
        <s v="Are some of these reviews and audits unscheduled and carried out on an ad-hoc unannounced basis?" u="1"/>
        <s v="Do they include additional security practices such as physical construction or protection devices, for different security zones? " u="1"/>
        <s v="Are all staff and contractors provided with an oral security brief and written guidelines on the TDIA’s internal controls and security policies?" u="1"/>
        <s v="Are these scanned breeder and supporting documents universally used for visual comparison purposes with the renewal application?" u="1"/>
        <s v="Have the cryptography devices used been certified to the appropriate level using international standards such as FIPS 140-2 or equivalent?" u="1"/>
        <s v="Is the assignment of blank books to production staff  carried out with a minimum of two authorized individuals (four eyes)?" u="1"/>
        <s v="Are these documents universally subject to basic forensic review?" u="1"/>
        <s v="For an eMRTD, is the chip read and the data (including the image) compared to the data page, the MRZ and the original application information?" u="1"/>
        <s v="Does this team include specially-trained security specialists for the various aspects of security?" u="1"/>
        <s v="Are travel document holders made aware of the importance of immediate reporting of a lost or stolen document?" u="1"/>
        <s v="Are all travel documents valid for a maximum of 10 years?" u="1"/>
        <s v="Are travel document blanks individually numbered such that each one can be identified at any point in the storage and issuance processes?" u="1"/>
        <s v="Is the process very well protected by internal and strict privacy policies and practices, such that innocuous personal information learned from the monitoring is never released for any reason, and information that is not of security interest purged from r" u="1"/>
        <s v="Are these individuals also limited by access and processing permissions to only certain application processes and to certain database records?" u="1"/>
        <s v="Are visitors/contractors always escorted in all secure areas?" u="1"/>
        <s v=" Are secure areas delimited and internal controls in place to limit access authority of employees, both physically and electronically?" u="1"/>
        <s v="Does the TDIA have an ongoing program to review and upgrade security features for its travel documents?" u="1"/>
        <s v="Is there a security policy framework in place including a comprehensive set of detailed security policies, practices, and guidelines?" u="1"/>
        <s v="Does the security framework have strong support from senior management?" u="1"/>
        <s v="Are there external audits carried out regularly?" u="1"/>
        <s v="Are physical security standards compatible with government standards and guidelines and internationally accepted standards?" u="1"/>
        <s v="Does this group liaise with government agencies that prosecute fraud when it is found?" u="1"/>
        <s v="Are the same standardized application forms always used?" u="1"/>
        <s v="Does this protection include reasonable safeguards against fire and catastrophic losses?" u="1"/>
        <s v="Do access privileges to security and high-security zones require a two-factor authentication of the individual?" u="1"/>
        <s v="Do office flow procedures prevent the public from being able to select a specific employee?" u="1"/>
        <s v="Does the TDIA have active partnerships and associations with other nations and international organizations?  " u="1"/>
        <s v="Is there a comprehensive IT security policy in place?" u="1"/>
        <s v="Are these breeder and support documents scanned and stored on the applicant’s database record for renewals or future reference?" u="1"/>
        <s v="Does the TDIA have documented policies and procedures related to the treatment of materials and blank books?" u="1"/>
        <s v="Overall, has the TDIA implemented modern management principles to encourage a positive and healthy morale amongst all employees?" u="1"/>
        <s v="Are audits and spot checks performed on a regular basis to ensure that all policies and practices are being enforced overseas?" u="1"/>
        <s v="Are guarantors disqualified if they are paid by the applicant for acting as guarantor?" u="1"/>
        <s v="Are all entitlement decisions made by appropriately trained TDIA staff?" u="1"/>
        <s v="Does the country issue Machine Readable Passports (MRPs) in accordance with ICAO specifications Doc 9303 Part 1, Volume 1? " u="1"/>
        <s v="Are these officers independent of the operational chain of command?" u="1"/>
        <s v="Does this apply to employees who do not have the appropriate security clearance or whose position does not give access to certain zones?" u="1"/>
        <s v="Is the old travel document submitted to a detailed electronic and visual comparison to its record on file?" u="1"/>
        <s v="Are Diplomatic and Special passports issued with the same blanks or materials (except book cover colour) as the regular passport?" u="1"/>
        <s v="Is the access controlled using ID cards, biometrics, pass codes, etc.?" u="1"/>
        <s v="Is the MRZ read electronically and compared to the data page and the original application information (database and original forms)?" u="1"/>
        <s v="Is all mail, including travel document application and material received screened (X-Ray) in an appropriately located mailroom?" u="1"/>
        <s v="Are all vital decisions and justifications made during the issuance process recorded in the file and database?" u="1"/>
        <s v="Are undelivered travel documents returned to the TDIA for verification of the address in the database as well as with the applicant?" u="1"/>
        <s v="Are these references independent and unrelated to the applicant and each other?" u="1"/>
        <s v="In the event of multiple loses, are lost and stolen claims subject to special investigations, including the possibility of a police investigation?" u="1"/>
        <s v="Is this formal investigation process supported by clear and strong legislation such that offenders can be severely sanctioned if fault is found?" u="1"/>
        <s v="Are the employment conditions and the pay structure and benefits for employees fair and competitive for similar work in other local sectors?" u="1"/>
        <s v="Are at least two of the physical security features of the old travel document verified forensically?" u="1"/>
        <s v="Are these laws and/or regulations enforced?" u="1"/>
        <s v="Are recipients required to pick up their travel document in person?" u="1"/>
        <s v="Are cameras and CCTV used in all external and internal door entry locations, and internal hallway and room areas?" u="1"/>
        <s v="Does the TDIA participate in ICAO TAG/MRTD and its working groups (NTWG and ICBWG)?" u="1"/>
        <s v="Is employee access restricted to certain time periods i.e work shifts? " u="1"/>
      </sharedItems>
    </cacheField>
    <cacheField name="% Compliance" numFmtId="0">
      <sharedItems containsNonDate="0" containsString="0" containsBlank="1" containsNumber="1" minValue="0" maxValue="1" count="60">
        <m/>
        <n v="0" u="1"/>
        <n v="0.5" u="1"/>
        <n v="0.28000000000000003" u="1"/>
        <n v="0.32" u="1"/>
        <n v="0.11" u="1"/>
        <n v="0.01" u="1"/>
        <n v="0.12" u="1"/>
        <n v="0.87" u="1"/>
        <n v="0.95" u="1"/>
        <n v="1" u="1"/>
        <n v="0.59" u="1"/>
        <n v="0.45" u="1"/>
        <n v="0.56000000000000005" u="1"/>
        <n v="0.22" u="1"/>
        <n v="0.02" u="1"/>
        <n v="0.24" u="1"/>
        <n v="0.8" u="1"/>
        <n v="0.27" u="1"/>
        <n v="0.31" u="1"/>
        <n v="0.35" u="1"/>
        <n v="0.39" u="1"/>
        <n v="0.13" u="1"/>
        <n v="0.85" u="1"/>
        <n v="0.15" u="1"/>
        <n v="0.17" u="1"/>
        <n v="0.19" u="1"/>
        <n v="0.21" u="1"/>
        <n v="0.9" u="1"/>
        <n v="0.98" u="1"/>
        <n v="0.44" u="1"/>
        <n v="0.04" u="1"/>
        <n v="0.05" u="1"/>
        <n v="0.7" u="1"/>
        <n v="0.26" u="1"/>
        <n v="0.3" u="1"/>
        <n v="0.34" u="1"/>
        <n v="0.75" u="1"/>
        <n v="0.42" u="1"/>
        <n v="0.99" u="1"/>
        <n v="7.0000000000000007E-2" u="1"/>
        <n v="0.88" u="1"/>
        <n v="0.08" u="1"/>
        <n v="0.09" u="1"/>
        <n v="0.55000000000000004" u="1"/>
        <n v="0.03" u="1"/>
        <n v="0.1" u="1"/>
        <n v="0.47" u="1"/>
        <n v="0.6" u="1"/>
        <n v="0.23" u="1"/>
        <n v="0.25" u="1"/>
        <n v="0.28999999999999998" u="1"/>
        <n v="0.33" u="1"/>
        <n v="0.65" u="1"/>
        <n v="0.14000000000000001" u="1"/>
        <n v="0.16" u="1"/>
        <n v="0.18" u="1"/>
        <n v="0.06" u="1"/>
        <n v="0.2" u="1"/>
        <n v="0.32700000000000001" u="1"/>
      </sharedItems>
    </cacheField>
    <cacheField name="Remarks  on Gaps and Mitigation Measures" numFmtId="0">
      <sharedItems containsNonDate="0" containsString="0" containsBlank="1" containsNumber="1" containsInteger="1" minValue="456" maxValue="456" count="2">
        <m/>
        <n v="456" u="1"/>
      </sharedItems>
    </cacheField>
    <cacheField name="Risk  H/M/L" numFmtId="0">
      <sharedItems containsNonDate="0" containsBlank="1" count="4">
        <m/>
        <s v="Low" u="1"/>
        <s v="High" u="1"/>
        <s v="Medium" u="1"/>
      </sharedItems>
    </cacheField>
    <cacheField name="Risk Score" numFmtId="0">
      <sharedItems containsBlank="1" containsMixedTypes="1" containsNumber="1" minValue="0" maxValue="1" count="83">
        <m/>
        <s v=""/>
        <n v="0" u="1"/>
        <n v="0.46" u="1"/>
        <n v="0.5" u="1"/>
        <n v="0.65999999999999992" u="1"/>
        <n v="0.22499999999999998" u="1"/>
        <n v="0.82000000000000006" u="1"/>
        <n v="0.28000000000000003" u="1"/>
        <n v="0.12" u="1"/>
        <n v="0.4" u="1"/>
        <n v="0.79" u="1"/>
        <n v="1.0000000000000009E-2" u="1"/>
        <n v="0.87" u="1"/>
        <n v="0.95" u="1"/>
        <n v="0.17499999999999999" u="1"/>
        <n v="0.38500000000000001" u="1"/>
        <n v="6.5000000000000002E-2" u="1"/>
        <n v="0.42499999999999999" u="1"/>
        <n v="7.5000000000000011E-2" u="1"/>
        <n v="0.92" u="1"/>
        <n v="1" u="1"/>
        <n v="0.44999999999999996" u="1"/>
        <n v="0.45" u="1"/>
        <n v="0.49" u="1"/>
        <n v="0.56000000000000005" u="1"/>
        <n v="0.21999999999999997" u="1"/>
        <n v="0.8" u="1"/>
        <n v="2.0000000000000018E-2" u="1"/>
        <n v="0.35" u="1"/>
        <n v="0.67300000000000004" u="1"/>
        <n v="0.39" u="1"/>
        <n v="0.77" u="1"/>
        <n v="0.43" u="1"/>
        <n v="0.13" u="1"/>
        <n v="0.85" u="1"/>
        <n v="0.92999999999999994" u="1"/>
        <n v="0.15000000000000002" u="1"/>
        <n v="0.33499999999999996" u="1"/>
        <n v="0.41499999999999998" u="1"/>
        <n v="0.45500000000000002" u="1"/>
        <n v="0.9" u="1"/>
        <n v="0.495" u="1"/>
        <n v="0.98" u="1"/>
        <n v="0.43999999999999995" u="1"/>
        <n v="0.44" u="1"/>
        <n v="0.27500000000000002" u="1"/>
        <n v="5.0000000000000044E-2" u="1"/>
        <n v="0.7" u="1"/>
        <n v="0.78" u="1"/>
        <n v="0.30000000000000004" u="1"/>
        <n v="0.33999999999999997" u="1"/>
        <n v="0.66999999999999993" u="1"/>
        <n v="0.91" u="1"/>
        <n v="0.99" u="1"/>
        <n v="0.20500000000000002" u="1"/>
        <n v="0.44500000000000001" u="1"/>
        <n v="0.88" u="1"/>
        <n v="0.48499999999999999" u="1"/>
        <n v="0.96" u="1"/>
        <n v="0.55000000000000004" u="1"/>
        <n v="9.9999999999999978E-2" u="1"/>
        <n v="0.67999999999999994" u="1"/>
        <n v="0.76" u="1"/>
        <n v="0.25" u="1"/>
        <n v="0.29000000000000004" u="1"/>
        <n v="0.32999999999999996" u="1"/>
        <n v="0.65" u="1"/>
        <n v="0.37" u="1"/>
        <n v="0.73" u="1"/>
        <n v="0.41000000000000003" u="1"/>
        <n v="0.89" u="1"/>
        <n v="0.97" u="1"/>
        <n v="0.35499999999999998" u="1"/>
        <n v="0.19999999999999996" u="1"/>
        <n v="0.06" u="1"/>
        <n v="0.39500000000000002" u="1"/>
        <n v="5.0000000000000044E-3" u="1"/>
        <n v="0.435" u="1"/>
        <n v="0.47499999999999998" u="1"/>
        <n v="0.94" u="1"/>
        <n v="0.53" u="1"/>
        <n v="0.61" u="1"/>
      </sharedItems>
    </cacheField>
    <cacheField name="Champ1" numFmtId="0" formula=" 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5">
  <r>
    <x v="0"/>
    <x v="0"/>
    <x v="0"/>
    <x v="0"/>
    <x v="0"/>
    <x v="0"/>
    <x v="0"/>
  </r>
  <r>
    <x v="1"/>
    <x v="0"/>
    <x v="0"/>
    <x v="0"/>
    <x v="0"/>
    <x v="0"/>
    <x v="0"/>
  </r>
  <r>
    <x v="2"/>
    <x v="1"/>
    <x v="1"/>
    <x v="0"/>
    <x v="0"/>
    <x v="0"/>
    <x v="1"/>
  </r>
  <r>
    <x v="3"/>
    <x v="1"/>
    <x v="2"/>
    <x v="0"/>
    <x v="0"/>
    <x v="0"/>
    <x v="1"/>
  </r>
  <r>
    <x v="4"/>
    <x v="1"/>
    <x v="3"/>
    <x v="0"/>
    <x v="0"/>
    <x v="0"/>
    <x v="1"/>
  </r>
  <r>
    <x v="5"/>
    <x v="1"/>
    <x v="4"/>
    <x v="0"/>
    <x v="0"/>
    <x v="0"/>
    <x v="1"/>
  </r>
  <r>
    <x v="6"/>
    <x v="1"/>
    <x v="5"/>
    <x v="0"/>
    <x v="0"/>
    <x v="0"/>
    <x v="1"/>
  </r>
  <r>
    <x v="7"/>
    <x v="1"/>
    <x v="6"/>
    <x v="0"/>
    <x v="0"/>
    <x v="0"/>
    <x v="1"/>
  </r>
  <r>
    <x v="8"/>
    <x v="1"/>
    <x v="7"/>
    <x v="0"/>
    <x v="0"/>
    <x v="0"/>
    <x v="1"/>
  </r>
  <r>
    <x v="9"/>
    <x v="1"/>
    <x v="8"/>
    <x v="0"/>
    <x v="0"/>
    <x v="0"/>
    <x v="1"/>
  </r>
  <r>
    <x v="10"/>
    <x v="2"/>
    <x v="9"/>
    <x v="0"/>
    <x v="0"/>
    <x v="0"/>
    <x v="1"/>
  </r>
  <r>
    <x v="11"/>
    <x v="0"/>
    <x v="0"/>
    <x v="0"/>
    <x v="0"/>
    <x v="0"/>
    <x v="0"/>
  </r>
  <r>
    <x v="12"/>
    <x v="3"/>
    <x v="10"/>
    <x v="0"/>
    <x v="0"/>
    <x v="0"/>
    <x v="1"/>
  </r>
  <r>
    <x v="13"/>
    <x v="3"/>
    <x v="11"/>
    <x v="0"/>
    <x v="0"/>
    <x v="0"/>
    <x v="1"/>
  </r>
  <r>
    <x v="14"/>
    <x v="3"/>
    <x v="12"/>
    <x v="0"/>
    <x v="0"/>
    <x v="0"/>
    <x v="1"/>
  </r>
  <r>
    <x v="15"/>
    <x v="3"/>
    <x v="13"/>
    <x v="0"/>
    <x v="0"/>
    <x v="0"/>
    <x v="1"/>
  </r>
  <r>
    <x v="16"/>
    <x v="0"/>
    <x v="0"/>
    <x v="0"/>
    <x v="0"/>
    <x v="0"/>
    <x v="0"/>
  </r>
  <r>
    <x v="17"/>
    <x v="4"/>
    <x v="14"/>
    <x v="0"/>
    <x v="0"/>
    <x v="0"/>
    <x v="1"/>
  </r>
  <r>
    <x v="18"/>
    <x v="4"/>
    <x v="15"/>
    <x v="0"/>
    <x v="0"/>
    <x v="0"/>
    <x v="1"/>
  </r>
  <r>
    <x v="19"/>
    <x v="4"/>
    <x v="16"/>
    <x v="0"/>
    <x v="0"/>
    <x v="0"/>
    <x v="1"/>
  </r>
  <r>
    <x v="20"/>
    <x v="4"/>
    <x v="17"/>
    <x v="0"/>
    <x v="0"/>
    <x v="0"/>
    <x v="1"/>
  </r>
  <r>
    <x v="21"/>
    <x v="5"/>
    <x v="18"/>
    <x v="0"/>
    <x v="0"/>
    <x v="0"/>
    <x v="1"/>
  </r>
  <r>
    <x v="22"/>
    <x v="5"/>
    <x v="19"/>
    <x v="0"/>
    <x v="0"/>
    <x v="0"/>
    <x v="1"/>
  </r>
  <r>
    <x v="23"/>
    <x v="5"/>
    <x v="20"/>
    <x v="0"/>
    <x v="0"/>
    <x v="0"/>
    <x v="1"/>
  </r>
  <r>
    <x v="24"/>
    <x v="5"/>
    <x v="21"/>
    <x v="0"/>
    <x v="0"/>
    <x v="0"/>
    <x v="1"/>
  </r>
  <r>
    <x v="25"/>
    <x v="5"/>
    <x v="22"/>
    <x v="0"/>
    <x v="0"/>
    <x v="0"/>
    <x v="1"/>
  </r>
  <r>
    <x v="26"/>
    <x v="5"/>
    <x v="23"/>
    <x v="0"/>
    <x v="0"/>
    <x v="0"/>
    <x v="1"/>
  </r>
  <r>
    <x v="27"/>
    <x v="6"/>
    <x v="24"/>
    <x v="0"/>
    <x v="0"/>
    <x v="0"/>
    <x v="1"/>
  </r>
  <r>
    <x v="28"/>
    <x v="6"/>
    <x v="25"/>
    <x v="0"/>
    <x v="0"/>
    <x v="0"/>
    <x v="1"/>
  </r>
  <r>
    <x v="29"/>
    <x v="6"/>
    <x v="26"/>
    <x v="0"/>
    <x v="0"/>
    <x v="0"/>
    <x v="1"/>
  </r>
  <r>
    <x v="30"/>
    <x v="7"/>
    <x v="27"/>
    <x v="0"/>
    <x v="0"/>
    <x v="0"/>
    <x v="1"/>
  </r>
  <r>
    <x v="31"/>
    <x v="7"/>
    <x v="28"/>
    <x v="0"/>
    <x v="0"/>
    <x v="0"/>
    <x v="1"/>
  </r>
  <r>
    <x v="32"/>
    <x v="7"/>
    <x v="29"/>
    <x v="0"/>
    <x v="0"/>
    <x v="0"/>
    <x v="1"/>
  </r>
  <r>
    <x v="33"/>
    <x v="7"/>
    <x v="30"/>
    <x v="0"/>
    <x v="0"/>
    <x v="0"/>
    <x v="1"/>
  </r>
  <r>
    <x v="34"/>
    <x v="7"/>
    <x v="31"/>
    <x v="0"/>
    <x v="0"/>
    <x v="0"/>
    <x v="1"/>
  </r>
  <r>
    <x v="35"/>
    <x v="7"/>
    <x v="32"/>
    <x v="0"/>
    <x v="0"/>
    <x v="0"/>
    <x v="1"/>
  </r>
  <r>
    <x v="36"/>
    <x v="7"/>
    <x v="33"/>
    <x v="0"/>
    <x v="0"/>
    <x v="0"/>
    <x v="1"/>
  </r>
  <r>
    <x v="37"/>
    <x v="8"/>
    <x v="34"/>
    <x v="0"/>
    <x v="0"/>
    <x v="0"/>
    <x v="1"/>
  </r>
  <r>
    <x v="38"/>
    <x v="8"/>
    <x v="35"/>
    <x v="0"/>
    <x v="0"/>
    <x v="0"/>
    <x v="1"/>
  </r>
  <r>
    <x v="39"/>
    <x v="9"/>
    <x v="36"/>
    <x v="0"/>
    <x v="0"/>
    <x v="0"/>
    <x v="1"/>
  </r>
  <r>
    <x v="40"/>
    <x v="10"/>
    <x v="37"/>
    <x v="0"/>
    <x v="0"/>
    <x v="0"/>
    <x v="1"/>
  </r>
  <r>
    <x v="41"/>
    <x v="10"/>
    <x v="38"/>
    <x v="0"/>
    <x v="0"/>
    <x v="0"/>
    <x v="1"/>
  </r>
  <r>
    <x v="42"/>
    <x v="10"/>
    <x v="39"/>
    <x v="0"/>
    <x v="0"/>
    <x v="0"/>
    <x v="1"/>
  </r>
  <r>
    <x v="43"/>
    <x v="10"/>
    <x v="40"/>
    <x v="0"/>
    <x v="0"/>
    <x v="0"/>
    <x v="1"/>
  </r>
  <r>
    <x v="44"/>
    <x v="11"/>
    <x v="41"/>
    <x v="0"/>
    <x v="0"/>
    <x v="0"/>
    <x v="1"/>
  </r>
  <r>
    <x v="45"/>
    <x v="12"/>
    <x v="42"/>
    <x v="0"/>
    <x v="0"/>
    <x v="0"/>
    <x v="1"/>
  </r>
  <r>
    <x v="46"/>
    <x v="12"/>
    <x v="43"/>
    <x v="0"/>
    <x v="0"/>
    <x v="0"/>
    <x v="1"/>
  </r>
  <r>
    <x v="47"/>
    <x v="12"/>
    <x v="44"/>
    <x v="0"/>
    <x v="0"/>
    <x v="0"/>
    <x v="1"/>
  </r>
  <r>
    <x v="48"/>
    <x v="0"/>
    <x v="0"/>
    <x v="0"/>
    <x v="0"/>
    <x v="0"/>
    <x v="0"/>
  </r>
  <r>
    <x v="49"/>
    <x v="13"/>
    <x v="45"/>
    <x v="0"/>
    <x v="0"/>
    <x v="0"/>
    <x v="1"/>
  </r>
  <r>
    <x v="50"/>
    <x v="14"/>
    <x v="46"/>
    <x v="0"/>
    <x v="0"/>
    <x v="0"/>
    <x v="1"/>
  </r>
  <r>
    <x v="51"/>
    <x v="14"/>
    <x v="47"/>
    <x v="0"/>
    <x v="0"/>
    <x v="0"/>
    <x v="1"/>
  </r>
  <r>
    <x v="52"/>
    <x v="15"/>
    <x v="48"/>
    <x v="0"/>
    <x v="0"/>
    <x v="0"/>
    <x v="1"/>
  </r>
  <r>
    <x v="53"/>
    <x v="16"/>
    <x v="49"/>
    <x v="0"/>
    <x v="0"/>
    <x v="0"/>
    <x v="1"/>
  </r>
  <r>
    <x v="54"/>
    <x v="0"/>
    <x v="0"/>
    <x v="0"/>
    <x v="0"/>
    <x v="0"/>
    <x v="0"/>
  </r>
  <r>
    <x v="55"/>
    <x v="0"/>
    <x v="0"/>
    <x v="0"/>
    <x v="0"/>
    <x v="0"/>
    <x v="0"/>
  </r>
  <r>
    <x v="56"/>
    <x v="17"/>
    <x v="50"/>
    <x v="0"/>
    <x v="0"/>
    <x v="0"/>
    <x v="1"/>
  </r>
  <r>
    <x v="57"/>
    <x v="17"/>
    <x v="51"/>
    <x v="0"/>
    <x v="0"/>
    <x v="0"/>
    <x v="1"/>
  </r>
  <r>
    <x v="58"/>
    <x v="18"/>
    <x v="52"/>
    <x v="0"/>
    <x v="0"/>
    <x v="0"/>
    <x v="1"/>
  </r>
  <r>
    <x v="59"/>
    <x v="0"/>
    <x v="0"/>
    <x v="0"/>
    <x v="0"/>
    <x v="0"/>
    <x v="0"/>
  </r>
  <r>
    <x v="60"/>
    <x v="19"/>
    <x v="53"/>
    <x v="0"/>
    <x v="0"/>
    <x v="0"/>
    <x v="1"/>
  </r>
  <r>
    <x v="61"/>
    <x v="19"/>
    <x v="54"/>
    <x v="0"/>
    <x v="0"/>
    <x v="0"/>
    <x v="1"/>
  </r>
  <r>
    <x v="62"/>
    <x v="19"/>
    <x v="55"/>
    <x v="0"/>
    <x v="0"/>
    <x v="0"/>
    <x v="1"/>
  </r>
  <r>
    <x v="63"/>
    <x v="0"/>
    <x v="0"/>
    <x v="0"/>
    <x v="0"/>
    <x v="0"/>
    <x v="0"/>
  </r>
  <r>
    <x v="64"/>
    <x v="19"/>
    <x v="56"/>
    <x v="0"/>
    <x v="0"/>
    <x v="0"/>
    <x v="1"/>
  </r>
  <r>
    <x v="65"/>
    <x v="19"/>
    <x v="57"/>
    <x v="0"/>
    <x v="0"/>
    <x v="0"/>
    <x v="1"/>
  </r>
  <r>
    <x v="66"/>
    <x v="0"/>
    <x v="0"/>
    <x v="0"/>
    <x v="0"/>
    <x v="0"/>
    <x v="0"/>
  </r>
  <r>
    <x v="67"/>
    <x v="20"/>
    <x v="58"/>
    <x v="0"/>
    <x v="0"/>
    <x v="0"/>
    <x v="1"/>
  </r>
  <r>
    <x v="68"/>
    <x v="0"/>
    <x v="0"/>
    <x v="0"/>
    <x v="0"/>
    <x v="0"/>
    <x v="0"/>
  </r>
  <r>
    <x v="69"/>
    <x v="21"/>
    <x v="59"/>
    <x v="0"/>
    <x v="0"/>
    <x v="0"/>
    <x v="1"/>
  </r>
  <r>
    <x v="70"/>
    <x v="21"/>
    <x v="60"/>
    <x v="0"/>
    <x v="0"/>
    <x v="0"/>
    <x v="1"/>
  </r>
  <r>
    <x v="71"/>
    <x v="21"/>
    <x v="61"/>
    <x v="0"/>
    <x v="0"/>
    <x v="0"/>
    <x v="1"/>
  </r>
  <r>
    <x v="72"/>
    <x v="21"/>
    <x v="62"/>
    <x v="0"/>
    <x v="0"/>
    <x v="0"/>
    <x v="1"/>
  </r>
  <r>
    <x v="73"/>
    <x v="21"/>
    <x v="63"/>
    <x v="0"/>
    <x v="0"/>
    <x v="0"/>
    <x v="1"/>
  </r>
  <r>
    <x v="74"/>
    <x v="21"/>
    <x v="64"/>
    <x v="0"/>
    <x v="0"/>
    <x v="0"/>
    <x v="1"/>
  </r>
  <r>
    <x v="75"/>
    <x v="21"/>
    <x v="65"/>
    <x v="0"/>
    <x v="0"/>
    <x v="0"/>
    <x v="1"/>
  </r>
  <r>
    <x v="76"/>
    <x v="21"/>
    <x v="66"/>
    <x v="0"/>
    <x v="0"/>
    <x v="0"/>
    <x v="1"/>
  </r>
  <r>
    <x v="77"/>
    <x v="21"/>
    <x v="67"/>
    <x v="0"/>
    <x v="0"/>
    <x v="0"/>
    <x v="1"/>
  </r>
  <r>
    <x v="78"/>
    <x v="21"/>
    <x v="68"/>
    <x v="0"/>
    <x v="0"/>
    <x v="0"/>
    <x v="1"/>
  </r>
  <r>
    <x v="79"/>
    <x v="21"/>
    <x v="69"/>
    <x v="0"/>
    <x v="0"/>
    <x v="0"/>
    <x v="1"/>
  </r>
  <r>
    <x v="80"/>
    <x v="22"/>
    <x v="70"/>
    <x v="0"/>
    <x v="0"/>
    <x v="0"/>
    <x v="1"/>
  </r>
  <r>
    <x v="81"/>
    <x v="0"/>
    <x v="0"/>
    <x v="0"/>
    <x v="0"/>
    <x v="0"/>
    <x v="0"/>
  </r>
  <r>
    <x v="82"/>
    <x v="0"/>
    <x v="0"/>
    <x v="0"/>
    <x v="0"/>
    <x v="0"/>
    <x v="0"/>
  </r>
  <r>
    <x v="83"/>
    <x v="23"/>
    <x v="71"/>
    <x v="0"/>
    <x v="0"/>
    <x v="0"/>
    <x v="1"/>
  </r>
  <r>
    <x v="84"/>
    <x v="0"/>
    <x v="0"/>
    <x v="0"/>
    <x v="0"/>
    <x v="0"/>
    <x v="0"/>
  </r>
  <r>
    <x v="85"/>
    <x v="24"/>
    <x v="72"/>
    <x v="0"/>
    <x v="0"/>
    <x v="0"/>
    <x v="1"/>
  </r>
  <r>
    <x v="86"/>
    <x v="24"/>
    <x v="73"/>
    <x v="0"/>
    <x v="0"/>
    <x v="0"/>
    <x v="1"/>
  </r>
  <r>
    <x v="87"/>
    <x v="24"/>
    <x v="74"/>
    <x v="0"/>
    <x v="0"/>
    <x v="0"/>
    <x v="1"/>
  </r>
  <r>
    <x v="88"/>
    <x v="0"/>
    <x v="0"/>
    <x v="0"/>
    <x v="0"/>
    <x v="0"/>
    <x v="0"/>
  </r>
  <r>
    <x v="89"/>
    <x v="25"/>
    <x v="75"/>
    <x v="0"/>
    <x v="0"/>
    <x v="0"/>
    <x v="1"/>
  </r>
  <r>
    <x v="90"/>
    <x v="0"/>
    <x v="0"/>
    <x v="0"/>
    <x v="0"/>
    <x v="0"/>
    <x v="0"/>
  </r>
  <r>
    <x v="91"/>
    <x v="26"/>
    <x v="76"/>
    <x v="0"/>
    <x v="0"/>
    <x v="0"/>
    <x v="1"/>
  </r>
  <r>
    <x v="92"/>
    <x v="26"/>
    <x v="77"/>
    <x v="0"/>
    <x v="0"/>
    <x v="0"/>
    <x v="1"/>
  </r>
  <r>
    <x v="93"/>
    <x v="26"/>
    <x v="78"/>
    <x v="0"/>
    <x v="0"/>
    <x v="0"/>
    <x v="1"/>
  </r>
  <r>
    <x v="94"/>
    <x v="26"/>
    <x v="79"/>
    <x v="0"/>
    <x v="0"/>
    <x v="0"/>
    <x v="1"/>
  </r>
  <r>
    <x v="95"/>
    <x v="26"/>
    <x v="80"/>
    <x v="0"/>
    <x v="0"/>
    <x v="0"/>
    <x v="1"/>
  </r>
  <r>
    <x v="96"/>
    <x v="26"/>
    <x v="81"/>
    <x v="0"/>
    <x v="0"/>
    <x v="0"/>
    <x v="1"/>
  </r>
  <r>
    <x v="97"/>
    <x v="26"/>
    <x v="82"/>
    <x v="0"/>
    <x v="0"/>
    <x v="0"/>
    <x v="1"/>
  </r>
  <r>
    <x v="98"/>
    <x v="26"/>
    <x v="83"/>
    <x v="0"/>
    <x v="0"/>
    <x v="0"/>
    <x v="1"/>
  </r>
  <r>
    <x v="99"/>
    <x v="26"/>
    <x v="84"/>
    <x v="0"/>
    <x v="0"/>
    <x v="0"/>
    <x v="1"/>
  </r>
  <r>
    <x v="100"/>
    <x v="26"/>
    <x v="85"/>
    <x v="0"/>
    <x v="0"/>
    <x v="0"/>
    <x v="1"/>
  </r>
  <r>
    <x v="101"/>
    <x v="26"/>
    <x v="86"/>
    <x v="0"/>
    <x v="0"/>
    <x v="0"/>
    <x v="1"/>
  </r>
  <r>
    <x v="102"/>
    <x v="27"/>
    <x v="87"/>
    <x v="0"/>
    <x v="0"/>
    <x v="0"/>
    <x v="1"/>
  </r>
  <r>
    <x v="103"/>
    <x v="27"/>
    <x v="88"/>
    <x v="0"/>
    <x v="0"/>
    <x v="0"/>
    <x v="1"/>
  </r>
  <r>
    <x v="104"/>
    <x v="28"/>
    <x v="89"/>
    <x v="0"/>
    <x v="0"/>
    <x v="0"/>
    <x v="1"/>
  </r>
  <r>
    <x v="105"/>
    <x v="29"/>
    <x v="90"/>
    <x v="0"/>
    <x v="0"/>
    <x v="0"/>
    <x v="1"/>
  </r>
  <r>
    <x v="106"/>
    <x v="29"/>
    <x v="91"/>
    <x v="0"/>
    <x v="0"/>
    <x v="0"/>
    <x v="1"/>
  </r>
  <r>
    <x v="107"/>
    <x v="0"/>
    <x v="0"/>
    <x v="0"/>
    <x v="0"/>
    <x v="0"/>
    <x v="0"/>
  </r>
  <r>
    <x v="108"/>
    <x v="30"/>
    <x v="92"/>
    <x v="0"/>
    <x v="0"/>
    <x v="0"/>
    <x v="1"/>
  </r>
  <r>
    <x v="109"/>
    <x v="30"/>
    <x v="93"/>
    <x v="0"/>
    <x v="0"/>
    <x v="0"/>
    <x v="1"/>
  </r>
  <r>
    <x v="110"/>
    <x v="30"/>
    <x v="94"/>
    <x v="0"/>
    <x v="0"/>
    <x v="0"/>
    <x v="1"/>
  </r>
  <r>
    <x v="111"/>
    <x v="30"/>
    <x v="95"/>
    <x v="0"/>
    <x v="0"/>
    <x v="0"/>
    <x v="1"/>
  </r>
  <r>
    <x v="112"/>
    <x v="30"/>
    <x v="96"/>
    <x v="0"/>
    <x v="0"/>
    <x v="0"/>
    <x v="1"/>
  </r>
  <r>
    <x v="113"/>
    <x v="31"/>
    <x v="97"/>
    <x v="0"/>
    <x v="0"/>
    <x v="0"/>
    <x v="1"/>
  </r>
  <r>
    <x v="114"/>
    <x v="31"/>
    <x v="98"/>
    <x v="0"/>
    <x v="0"/>
    <x v="0"/>
    <x v="1"/>
  </r>
  <r>
    <x v="115"/>
    <x v="31"/>
    <x v="99"/>
    <x v="0"/>
    <x v="0"/>
    <x v="0"/>
    <x v="1"/>
  </r>
  <r>
    <x v="116"/>
    <x v="31"/>
    <x v="100"/>
    <x v="0"/>
    <x v="0"/>
    <x v="0"/>
    <x v="1"/>
  </r>
  <r>
    <x v="117"/>
    <x v="31"/>
    <x v="101"/>
    <x v="0"/>
    <x v="0"/>
    <x v="0"/>
    <x v="1"/>
  </r>
  <r>
    <x v="118"/>
    <x v="31"/>
    <x v="102"/>
    <x v="0"/>
    <x v="0"/>
    <x v="0"/>
    <x v="1"/>
  </r>
  <r>
    <x v="119"/>
    <x v="31"/>
    <x v="103"/>
    <x v="0"/>
    <x v="0"/>
    <x v="0"/>
    <x v="1"/>
  </r>
  <r>
    <x v="120"/>
    <x v="31"/>
    <x v="104"/>
    <x v="0"/>
    <x v="0"/>
    <x v="0"/>
    <x v="1"/>
  </r>
  <r>
    <x v="121"/>
    <x v="31"/>
    <x v="105"/>
    <x v="0"/>
    <x v="0"/>
    <x v="0"/>
    <x v="1"/>
  </r>
  <r>
    <x v="122"/>
    <x v="32"/>
    <x v="106"/>
    <x v="0"/>
    <x v="0"/>
    <x v="0"/>
    <x v="1"/>
  </r>
  <r>
    <x v="123"/>
    <x v="32"/>
    <x v="107"/>
    <x v="0"/>
    <x v="0"/>
    <x v="0"/>
    <x v="1"/>
  </r>
  <r>
    <x v="124"/>
    <x v="32"/>
    <x v="108"/>
    <x v="0"/>
    <x v="0"/>
    <x v="0"/>
    <x v="1"/>
  </r>
  <r>
    <x v="125"/>
    <x v="33"/>
    <x v="109"/>
    <x v="0"/>
    <x v="0"/>
    <x v="0"/>
    <x v="1"/>
  </r>
  <r>
    <x v="126"/>
    <x v="0"/>
    <x v="0"/>
    <x v="0"/>
    <x v="0"/>
    <x v="0"/>
    <x v="0"/>
  </r>
  <r>
    <x v="127"/>
    <x v="0"/>
    <x v="0"/>
    <x v="0"/>
    <x v="0"/>
    <x v="0"/>
    <x v="0"/>
  </r>
  <r>
    <x v="128"/>
    <x v="34"/>
    <x v="110"/>
    <x v="0"/>
    <x v="0"/>
    <x v="0"/>
    <x v="1"/>
  </r>
  <r>
    <x v="129"/>
    <x v="0"/>
    <x v="0"/>
    <x v="0"/>
    <x v="0"/>
    <x v="0"/>
    <x v="0"/>
  </r>
  <r>
    <x v="130"/>
    <x v="35"/>
    <x v="111"/>
    <x v="0"/>
    <x v="0"/>
    <x v="0"/>
    <x v="1"/>
  </r>
  <r>
    <x v="131"/>
    <x v="35"/>
    <x v="112"/>
    <x v="0"/>
    <x v="0"/>
    <x v="0"/>
    <x v="1"/>
  </r>
  <r>
    <x v="132"/>
    <x v="0"/>
    <x v="0"/>
    <x v="0"/>
    <x v="0"/>
    <x v="0"/>
    <x v="0"/>
  </r>
  <r>
    <x v="133"/>
    <x v="36"/>
    <x v="113"/>
    <x v="0"/>
    <x v="0"/>
    <x v="0"/>
    <x v="1"/>
  </r>
  <r>
    <x v="134"/>
    <x v="36"/>
    <x v="114"/>
    <x v="0"/>
    <x v="0"/>
    <x v="0"/>
    <x v="1"/>
  </r>
  <r>
    <x v="135"/>
    <x v="36"/>
    <x v="115"/>
    <x v="0"/>
    <x v="0"/>
    <x v="0"/>
    <x v="1"/>
  </r>
  <r>
    <x v="136"/>
    <x v="36"/>
    <x v="116"/>
    <x v="0"/>
    <x v="0"/>
    <x v="0"/>
    <x v="1"/>
  </r>
  <r>
    <x v="137"/>
    <x v="36"/>
    <x v="117"/>
    <x v="0"/>
    <x v="0"/>
    <x v="0"/>
    <x v="1"/>
  </r>
  <r>
    <x v="138"/>
    <x v="36"/>
    <x v="118"/>
    <x v="0"/>
    <x v="0"/>
    <x v="0"/>
    <x v="1"/>
  </r>
  <r>
    <x v="139"/>
    <x v="0"/>
    <x v="0"/>
    <x v="0"/>
    <x v="0"/>
    <x v="0"/>
    <x v="0"/>
  </r>
  <r>
    <x v="140"/>
    <x v="37"/>
    <x v="119"/>
    <x v="0"/>
    <x v="0"/>
    <x v="0"/>
    <x v="1"/>
  </r>
  <r>
    <x v="141"/>
    <x v="37"/>
    <x v="120"/>
    <x v="0"/>
    <x v="0"/>
    <x v="0"/>
    <x v="1"/>
  </r>
  <r>
    <x v="142"/>
    <x v="37"/>
    <x v="121"/>
    <x v="0"/>
    <x v="0"/>
    <x v="0"/>
    <x v="1"/>
  </r>
  <r>
    <x v="143"/>
    <x v="37"/>
    <x v="122"/>
    <x v="0"/>
    <x v="0"/>
    <x v="0"/>
    <x v="1"/>
  </r>
  <r>
    <x v="144"/>
    <x v="37"/>
    <x v="123"/>
    <x v="0"/>
    <x v="0"/>
    <x v="0"/>
    <x v="1"/>
  </r>
  <r>
    <x v="145"/>
    <x v="37"/>
    <x v="124"/>
    <x v="0"/>
    <x v="0"/>
    <x v="0"/>
    <x v="1"/>
  </r>
  <r>
    <x v="146"/>
    <x v="37"/>
    <x v="125"/>
    <x v="0"/>
    <x v="0"/>
    <x v="0"/>
    <x v="1"/>
  </r>
  <r>
    <x v="147"/>
    <x v="37"/>
    <x v="126"/>
    <x v="0"/>
    <x v="0"/>
    <x v="0"/>
    <x v="1"/>
  </r>
  <r>
    <x v="148"/>
    <x v="37"/>
    <x v="127"/>
    <x v="0"/>
    <x v="0"/>
    <x v="0"/>
    <x v="1"/>
  </r>
  <r>
    <x v="149"/>
    <x v="37"/>
    <x v="128"/>
    <x v="0"/>
    <x v="0"/>
    <x v="0"/>
    <x v="1"/>
  </r>
  <r>
    <x v="150"/>
    <x v="37"/>
    <x v="129"/>
    <x v="0"/>
    <x v="0"/>
    <x v="0"/>
    <x v="1"/>
  </r>
  <r>
    <x v="151"/>
    <x v="37"/>
    <x v="130"/>
    <x v="0"/>
    <x v="0"/>
    <x v="0"/>
    <x v="1"/>
  </r>
  <r>
    <x v="152"/>
    <x v="0"/>
    <x v="0"/>
    <x v="0"/>
    <x v="0"/>
    <x v="0"/>
    <x v="0"/>
  </r>
  <r>
    <x v="153"/>
    <x v="38"/>
    <x v="131"/>
    <x v="0"/>
    <x v="0"/>
    <x v="0"/>
    <x v="1"/>
  </r>
  <r>
    <x v="154"/>
    <x v="38"/>
    <x v="132"/>
    <x v="0"/>
    <x v="0"/>
    <x v="0"/>
    <x v="1"/>
  </r>
  <r>
    <x v="155"/>
    <x v="38"/>
    <x v="133"/>
    <x v="0"/>
    <x v="0"/>
    <x v="0"/>
    <x v="1"/>
  </r>
  <r>
    <x v="156"/>
    <x v="38"/>
    <x v="134"/>
    <x v="0"/>
    <x v="0"/>
    <x v="0"/>
    <x v="1"/>
  </r>
  <r>
    <x v="157"/>
    <x v="38"/>
    <x v="135"/>
    <x v="0"/>
    <x v="0"/>
    <x v="0"/>
    <x v="1"/>
  </r>
  <r>
    <x v="158"/>
    <x v="38"/>
    <x v="136"/>
    <x v="0"/>
    <x v="0"/>
    <x v="0"/>
    <x v="1"/>
  </r>
  <r>
    <x v="159"/>
    <x v="0"/>
    <x v="0"/>
    <x v="0"/>
    <x v="0"/>
    <x v="0"/>
    <x v="0"/>
  </r>
  <r>
    <x v="160"/>
    <x v="39"/>
    <x v="137"/>
    <x v="0"/>
    <x v="0"/>
    <x v="0"/>
    <x v="1"/>
  </r>
  <r>
    <x v="161"/>
    <x v="0"/>
    <x v="0"/>
    <x v="0"/>
    <x v="0"/>
    <x v="0"/>
    <x v="0"/>
  </r>
  <r>
    <x v="162"/>
    <x v="0"/>
    <x v="0"/>
    <x v="0"/>
    <x v="0"/>
    <x v="0"/>
    <x v="0"/>
  </r>
  <r>
    <x v="163"/>
    <x v="40"/>
    <x v="138"/>
    <x v="0"/>
    <x v="0"/>
    <x v="0"/>
    <x v="1"/>
  </r>
  <r>
    <x v="164"/>
    <x v="41"/>
    <x v="139"/>
    <x v="0"/>
    <x v="0"/>
    <x v="0"/>
    <x v="1"/>
  </r>
  <r>
    <x v="165"/>
    <x v="41"/>
    <x v="140"/>
    <x v="0"/>
    <x v="0"/>
    <x v="0"/>
    <x v="1"/>
  </r>
  <r>
    <x v="166"/>
    <x v="41"/>
    <x v="141"/>
    <x v="0"/>
    <x v="0"/>
    <x v="0"/>
    <x v="1"/>
  </r>
  <r>
    <x v="167"/>
    <x v="41"/>
    <x v="142"/>
    <x v="0"/>
    <x v="0"/>
    <x v="0"/>
    <x v="1"/>
  </r>
  <r>
    <x v="168"/>
    <x v="0"/>
    <x v="0"/>
    <x v="0"/>
    <x v="0"/>
    <x v="0"/>
    <x v="0"/>
  </r>
  <r>
    <x v="169"/>
    <x v="42"/>
    <x v="143"/>
    <x v="0"/>
    <x v="0"/>
    <x v="0"/>
    <x v="1"/>
  </r>
  <r>
    <x v="170"/>
    <x v="42"/>
    <x v="144"/>
    <x v="0"/>
    <x v="0"/>
    <x v="0"/>
    <x v="1"/>
  </r>
  <r>
    <x v="171"/>
    <x v="42"/>
    <x v="145"/>
    <x v="0"/>
    <x v="0"/>
    <x v="0"/>
    <x v="1"/>
  </r>
  <r>
    <x v="172"/>
    <x v="42"/>
    <x v="146"/>
    <x v="0"/>
    <x v="0"/>
    <x v="0"/>
    <x v="1"/>
  </r>
  <r>
    <x v="173"/>
    <x v="42"/>
    <x v="147"/>
    <x v="0"/>
    <x v="0"/>
    <x v="0"/>
    <x v="1"/>
  </r>
  <r>
    <x v="174"/>
    <x v="42"/>
    <x v="148"/>
    <x v="0"/>
    <x v="0"/>
    <x v="0"/>
    <x v="1"/>
  </r>
  <r>
    <x v="175"/>
    <x v="42"/>
    <x v="149"/>
    <x v="0"/>
    <x v="0"/>
    <x v="0"/>
    <x v="1"/>
  </r>
  <r>
    <x v="176"/>
    <x v="42"/>
    <x v="150"/>
    <x v="0"/>
    <x v="0"/>
    <x v="0"/>
    <x v="1"/>
  </r>
  <r>
    <x v="177"/>
    <x v="42"/>
    <x v="151"/>
    <x v="0"/>
    <x v="0"/>
    <x v="0"/>
    <x v="1"/>
  </r>
  <r>
    <x v="178"/>
    <x v="0"/>
    <x v="0"/>
    <x v="0"/>
    <x v="0"/>
    <x v="0"/>
    <x v="0"/>
  </r>
  <r>
    <x v="179"/>
    <x v="43"/>
    <x v="152"/>
    <x v="0"/>
    <x v="0"/>
    <x v="0"/>
    <x v="1"/>
  </r>
  <r>
    <x v="180"/>
    <x v="43"/>
    <x v="153"/>
    <x v="0"/>
    <x v="0"/>
    <x v="0"/>
    <x v="1"/>
  </r>
  <r>
    <x v="181"/>
    <x v="43"/>
    <x v="154"/>
    <x v="0"/>
    <x v="0"/>
    <x v="0"/>
    <x v="1"/>
  </r>
  <r>
    <x v="182"/>
    <x v="43"/>
    <x v="155"/>
    <x v="0"/>
    <x v="0"/>
    <x v="0"/>
    <x v="1"/>
  </r>
  <r>
    <x v="183"/>
    <x v="43"/>
    <x v="156"/>
    <x v="0"/>
    <x v="0"/>
    <x v="0"/>
    <x v="1"/>
  </r>
  <r>
    <x v="184"/>
    <x v="43"/>
    <x v="157"/>
    <x v="0"/>
    <x v="0"/>
    <x v="0"/>
    <x v="1"/>
  </r>
  <r>
    <x v="185"/>
    <x v="43"/>
    <x v="158"/>
    <x v="0"/>
    <x v="0"/>
    <x v="0"/>
    <x v="1"/>
  </r>
  <r>
    <x v="186"/>
    <x v="0"/>
    <x v="0"/>
    <x v="0"/>
    <x v="0"/>
    <x v="0"/>
    <x v="0"/>
  </r>
  <r>
    <x v="187"/>
    <x v="0"/>
    <x v="0"/>
    <x v="0"/>
    <x v="0"/>
    <x v="0"/>
    <x v="0"/>
  </r>
  <r>
    <x v="188"/>
    <x v="44"/>
    <x v="159"/>
    <x v="0"/>
    <x v="0"/>
    <x v="0"/>
    <x v="1"/>
  </r>
  <r>
    <x v="189"/>
    <x v="0"/>
    <x v="0"/>
    <x v="0"/>
    <x v="0"/>
    <x v="0"/>
    <x v="0"/>
  </r>
  <r>
    <x v="190"/>
    <x v="45"/>
    <x v="160"/>
    <x v="0"/>
    <x v="0"/>
    <x v="0"/>
    <x v="1"/>
  </r>
  <r>
    <x v="191"/>
    <x v="45"/>
    <x v="161"/>
    <x v="0"/>
    <x v="0"/>
    <x v="0"/>
    <x v="1"/>
  </r>
  <r>
    <x v="192"/>
    <x v="45"/>
    <x v="162"/>
    <x v="0"/>
    <x v="0"/>
    <x v="0"/>
    <x v="1"/>
  </r>
  <r>
    <x v="193"/>
    <x v="0"/>
    <x v="0"/>
    <x v="0"/>
    <x v="0"/>
    <x v="0"/>
    <x v="0"/>
  </r>
  <r>
    <x v="194"/>
    <x v="46"/>
    <x v="163"/>
    <x v="0"/>
    <x v="0"/>
    <x v="0"/>
    <x v="1"/>
  </r>
  <r>
    <x v="195"/>
    <x v="46"/>
    <x v="164"/>
    <x v="0"/>
    <x v="0"/>
    <x v="0"/>
    <x v="1"/>
  </r>
  <r>
    <x v="196"/>
    <x v="47"/>
    <x v="165"/>
    <x v="0"/>
    <x v="0"/>
    <x v="0"/>
    <x v="1"/>
  </r>
  <r>
    <x v="197"/>
    <x v="47"/>
    <x v="166"/>
    <x v="0"/>
    <x v="0"/>
    <x v="0"/>
    <x v="1"/>
  </r>
  <r>
    <x v="198"/>
    <x v="47"/>
    <x v="167"/>
    <x v="0"/>
    <x v="0"/>
    <x v="0"/>
    <x v="1"/>
  </r>
  <r>
    <x v="199"/>
    <x v="0"/>
    <x v="0"/>
    <x v="0"/>
    <x v="0"/>
    <x v="0"/>
    <x v="0"/>
  </r>
  <r>
    <x v="200"/>
    <x v="48"/>
    <x v="168"/>
    <x v="0"/>
    <x v="0"/>
    <x v="0"/>
    <x v="1"/>
  </r>
  <r>
    <x v="201"/>
    <x v="48"/>
    <x v="169"/>
    <x v="0"/>
    <x v="0"/>
    <x v="0"/>
    <x v="1"/>
  </r>
  <r>
    <x v="202"/>
    <x v="48"/>
    <x v="170"/>
    <x v="0"/>
    <x v="0"/>
    <x v="0"/>
    <x v="1"/>
  </r>
  <r>
    <x v="203"/>
    <x v="0"/>
    <x v="0"/>
    <x v="0"/>
    <x v="0"/>
    <x v="0"/>
    <x v="0"/>
  </r>
  <r>
    <x v="204"/>
    <x v="0"/>
    <x v="0"/>
    <x v="0"/>
    <x v="0"/>
    <x v="0"/>
    <x v="0"/>
  </r>
  <r>
    <x v="205"/>
    <x v="49"/>
    <x v="171"/>
    <x v="0"/>
    <x v="0"/>
    <x v="0"/>
    <x v="1"/>
  </r>
  <r>
    <x v="206"/>
    <x v="49"/>
    <x v="172"/>
    <x v="0"/>
    <x v="0"/>
    <x v="0"/>
    <x v="1"/>
  </r>
  <r>
    <x v="207"/>
    <x v="49"/>
    <x v="173"/>
    <x v="0"/>
    <x v="0"/>
    <x v="0"/>
    <x v="1"/>
  </r>
  <r>
    <x v="208"/>
    <x v="49"/>
    <x v="174"/>
    <x v="0"/>
    <x v="0"/>
    <x v="0"/>
    <x v="1"/>
  </r>
  <r>
    <x v="209"/>
    <x v="49"/>
    <x v="175"/>
    <x v="0"/>
    <x v="0"/>
    <x v="0"/>
    <x v="1"/>
  </r>
  <r>
    <x v="210"/>
    <x v="49"/>
    <x v="176"/>
    <x v="0"/>
    <x v="0"/>
    <x v="0"/>
    <x v="1"/>
  </r>
  <r>
    <x v="211"/>
    <x v="0"/>
    <x v="0"/>
    <x v="0"/>
    <x v="0"/>
    <x v="0"/>
    <x v="0"/>
  </r>
  <r>
    <x v="212"/>
    <x v="50"/>
    <x v="177"/>
    <x v="0"/>
    <x v="0"/>
    <x v="0"/>
    <x v="1"/>
  </r>
  <r>
    <x v="213"/>
    <x v="50"/>
    <x v="178"/>
    <x v="0"/>
    <x v="0"/>
    <x v="0"/>
    <x v="1"/>
  </r>
  <r>
    <x v="214"/>
    <x v="50"/>
    <x v="179"/>
    <x v="0"/>
    <x v="0"/>
    <x v="0"/>
    <x v="1"/>
  </r>
  <r>
    <x v="215"/>
    <x v="51"/>
    <x v="180"/>
    <x v="0"/>
    <x v="0"/>
    <x v="0"/>
    <x v="1"/>
  </r>
  <r>
    <x v="216"/>
    <x v="50"/>
    <x v="181"/>
    <x v="0"/>
    <x v="0"/>
    <x v="0"/>
    <x v="1"/>
  </r>
  <r>
    <x v="217"/>
    <x v="0"/>
    <x v="0"/>
    <x v="0"/>
    <x v="0"/>
    <x v="0"/>
    <x v="0"/>
  </r>
  <r>
    <x v="218"/>
    <x v="52"/>
    <x v="182"/>
    <x v="0"/>
    <x v="0"/>
    <x v="0"/>
    <x v="1"/>
  </r>
  <r>
    <x v="219"/>
    <x v="52"/>
    <x v="183"/>
    <x v="0"/>
    <x v="0"/>
    <x v="0"/>
    <x v="1"/>
  </r>
  <r>
    <x v="220"/>
    <x v="52"/>
    <x v="184"/>
    <x v="0"/>
    <x v="0"/>
    <x v="0"/>
    <x v="1"/>
  </r>
  <r>
    <x v="221"/>
    <x v="0"/>
    <x v="0"/>
    <x v="0"/>
    <x v="0"/>
    <x v="0"/>
    <x v="0"/>
  </r>
  <r>
    <x v="222"/>
    <x v="53"/>
    <x v="185"/>
    <x v="0"/>
    <x v="0"/>
    <x v="0"/>
    <x v="1"/>
  </r>
  <r>
    <x v="223"/>
    <x v="54"/>
    <x v="186"/>
    <x v="0"/>
    <x v="0"/>
    <x v="0"/>
    <x v="1"/>
  </r>
  <r>
    <x v="224"/>
    <x v="55"/>
    <x v="187"/>
    <x v="0"/>
    <x v="0"/>
    <x v="0"/>
    <x v="1"/>
  </r>
  <r>
    <x v="225"/>
    <x v="55"/>
    <x v="188"/>
    <x v="0"/>
    <x v="0"/>
    <x v="0"/>
    <x v="1"/>
  </r>
  <r>
    <x v="226"/>
    <x v="55"/>
    <x v="189"/>
    <x v="0"/>
    <x v="0"/>
    <x v="0"/>
    <x v="1"/>
  </r>
  <r>
    <x v="227"/>
    <x v="0"/>
    <x v="0"/>
    <x v="0"/>
    <x v="0"/>
    <x v="0"/>
    <x v="0"/>
  </r>
  <r>
    <x v="228"/>
    <x v="56"/>
    <x v="190"/>
    <x v="0"/>
    <x v="0"/>
    <x v="0"/>
    <x v="1"/>
  </r>
  <r>
    <x v="229"/>
    <x v="56"/>
    <x v="191"/>
    <x v="0"/>
    <x v="0"/>
    <x v="0"/>
    <x v="1"/>
  </r>
  <r>
    <x v="230"/>
    <x v="56"/>
    <x v="192"/>
    <x v="0"/>
    <x v="0"/>
    <x v="0"/>
    <x v="1"/>
  </r>
  <r>
    <x v="231"/>
    <x v="56"/>
    <x v="193"/>
    <x v="0"/>
    <x v="0"/>
    <x v="0"/>
    <x v="1"/>
  </r>
  <r>
    <x v="232"/>
    <x v="56"/>
    <x v="194"/>
    <x v="0"/>
    <x v="0"/>
    <x v="0"/>
    <x v="1"/>
  </r>
  <r>
    <x v="233"/>
    <x v="56"/>
    <x v="195"/>
    <x v="0"/>
    <x v="0"/>
    <x v="0"/>
    <x v="1"/>
  </r>
  <r>
    <x v="234"/>
    <x v="56"/>
    <x v="196"/>
    <x v="0"/>
    <x v="0"/>
    <x v="0"/>
    <x v="1"/>
  </r>
  <r>
    <x v="235"/>
    <x v="56"/>
    <x v="197"/>
    <x v="0"/>
    <x v="0"/>
    <x v="0"/>
    <x v="1"/>
  </r>
  <r>
    <x v="236"/>
    <x v="56"/>
    <x v="198"/>
    <x v="0"/>
    <x v="0"/>
    <x v="0"/>
    <x v="1"/>
  </r>
  <r>
    <x v="237"/>
    <x v="56"/>
    <x v="199"/>
    <x v="0"/>
    <x v="0"/>
    <x v="0"/>
    <x v="1"/>
  </r>
  <r>
    <x v="238"/>
    <x v="0"/>
    <x v="0"/>
    <x v="0"/>
    <x v="0"/>
    <x v="0"/>
    <x v="0"/>
  </r>
  <r>
    <x v="239"/>
    <x v="57"/>
    <x v="200"/>
    <x v="0"/>
    <x v="0"/>
    <x v="0"/>
    <x v="1"/>
  </r>
  <r>
    <x v="240"/>
    <x v="57"/>
    <x v="201"/>
    <x v="0"/>
    <x v="0"/>
    <x v="0"/>
    <x v="1"/>
  </r>
  <r>
    <x v="241"/>
    <x v="57"/>
    <x v="202"/>
    <x v="0"/>
    <x v="0"/>
    <x v="0"/>
    <x v="1"/>
  </r>
  <r>
    <x v="242"/>
    <x v="0"/>
    <x v="0"/>
    <x v="0"/>
    <x v="0"/>
    <x v="0"/>
    <x v="0"/>
  </r>
  <r>
    <x v="243"/>
    <x v="0"/>
    <x v="0"/>
    <x v="0"/>
    <x v="0"/>
    <x v="0"/>
    <x v="0"/>
  </r>
  <r>
    <x v="244"/>
    <x v="58"/>
    <x v="203"/>
    <x v="0"/>
    <x v="0"/>
    <x v="0"/>
    <x v="1"/>
  </r>
  <r>
    <x v="245"/>
    <x v="58"/>
    <x v="204"/>
    <x v="0"/>
    <x v="0"/>
    <x v="0"/>
    <x v="1"/>
  </r>
  <r>
    <x v="246"/>
    <x v="58"/>
    <x v="205"/>
    <x v="0"/>
    <x v="0"/>
    <x v="0"/>
    <x v="1"/>
  </r>
  <r>
    <x v="247"/>
    <x v="58"/>
    <x v="206"/>
    <x v="0"/>
    <x v="0"/>
    <x v="0"/>
    <x v="1"/>
  </r>
  <r>
    <x v="248"/>
    <x v="58"/>
    <x v="207"/>
    <x v="0"/>
    <x v="0"/>
    <x v="0"/>
    <x v="1"/>
  </r>
  <r>
    <x v="249"/>
    <x v="58"/>
    <x v="208"/>
    <x v="0"/>
    <x v="0"/>
    <x v="0"/>
    <x v="1"/>
  </r>
  <r>
    <x v="250"/>
    <x v="58"/>
    <x v="209"/>
    <x v="0"/>
    <x v="0"/>
    <x v="0"/>
    <x v="1"/>
  </r>
  <r>
    <x v="251"/>
    <x v="58"/>
    <x v="210"/>
    <x v="0"/>
    <x v="0"/>
    <x v="0"/>
    <x v="1"/>
  </r>
  <r>
    <x v="252"/>
    <x v="58"/>
    <x v="211"/>
    <x v="0"/>
    <x v="0"/>
    <x v="0"/>
    <x v="1"/>
  </r>
  <r>
    <x v="253"/>
    <x v="58"/>
    <x v="212"/>
    <x v="0"/>
    <x v="0"/>
    <x v="0"/>
    <x v="1"/>
  </r>
  <r>
    <x v="254"/>
    <x v="58"/>
    <x v="213"/>
    <x v="0"/>
    <x v="0"/>
    <x v="0"/>
    <x v="1"/>
  </r>
  <r>
    <x v="255"/>
    <x v="58"/>
    <x v="214"/>
    <x v="0"/>
    <x v="0"/>
    <x v="0"/>
    <x v="1"/>
  </r>
  <r>
    <x v="256"/>
    <x v="0"/>
    <x v="0"/>
    <x v="0"/>
    <x v="0"/>
    <x v="0"/>
    <x v="0"/>
  </r>
  <r>
    <x v="257"/>
    <x v="59"/>
    <x v="215"/>
    <x v="0"/>
    <x v="0"/>
    <x v="0"/>
    <x v="1"/>
  </r>
  <r>
    <x v="258"/>
    <x v="59"/>
    <x v="216"/>
    <x v="0"/>
    <x v="0"/>
    <x v="0"/>
    <x v="1"/>
  </r>
  <r>
    <x v="259"/>
    <x v="59"/>
    <x v="217"/>
    <x v="0"/>
    <x v="0"/>
    <x v="0"/>
    <x v="1"/>
  </r>
  <r>
    <x v="260"/>
    <x v="59"/>
    <x v="218"/>
    <x v="0"/>
    <x v="0"/>
    <x v="0"/>
    <x v="1"/>
  </r>
  <r>
    <x v="261"/>
    <x v="60"/>
    <x v="219"/>
    <x v="0"/>
    <x v="0"/>
    <x v="0"/>
    <x v="1"/>
  </r>
  <r>
    <x v="262"/>
    <x v="60"/>
    <x v="220"/>
    <x v="0"/>
    <x v="0"/>
    <x v="0"/>
    <x v="1"/>
  </r>
  <r>
    <x v="263"/>
    <x v="60"/>
    <x v="221"/>
    <x v="0"/>
    <x v="0"/>
    <x v="0"/>
    <x v="1"/>
  </r>
  <r>
    <x v="264"/>
    <x v="60"/>
    <x v="222"/>
    <x v="0"/>
    <x v="0"/>
    <x v="0"/>
    <x v="1"/>
  </r>
  <r>
    <x v="265"/>
    <x v="0"/>
    <x v="0"/>
    <x v="0"/>
    <x v="0"/>
    <x v="0"/>
    <x v="0"/>
  </r>
  <r>
    <x v="266"/>
    <x v="61"/>
    <x v="223"/>
    <x v="0"/>
    <x v="0"/>
    <x v="0"/>
    <x v="1"/>
  </r>
  <r>
    <x v="267"/>
    <x v="61"/>
    <x v="224"/>
    <x v="0"/>
    <x v="0"/>
    <x v="0"/>
    <x v="1"/>
  </r>
  <r>
    <x v="268"/>
    <x v="61"/>
    <x v="225"/>
    <x v="0"/>
    <x v="0"/>
    <x v="0"/>
    <x v="1"/>
  </r>
  <r>
    <x v="269"/>
    <x v="61"/>
    <x v="226"/>
    <x v="0"/>
    <x v="0"/>
    <x v="0"/>
    <x v="1"/>
  </r>
  <r>
    <x v="270"/>
    <x v="0"/>
    <x v="0"/>
    <x v="0"/>
    <x v="0"/>
    <x v="0"/>
    <x v="0"/>
  </r>
  <r>
    <x v="271"/>
    <x v="0"/>
    <x v="0"/>
    <x v="0"/>
    <x v="0"/>
    <x v="0"/>
    <x v="0"/>
  </r>
  <r>
    <x v="272"/>
    <x v="62"/>
    <x v="227"/>
    <x v="0"/>
    <x v="0"/>
    <x v="0"/>
    <x v="1"/>
  </r>
  <r>
    <x v="273"/>
    <x v="62"/>
    <x v="228"/>
    <x v="0"/>
    <x v="0"/>
    <x v="0"/>
    <x v="1"/>
  </r>
  <r>
    <x v="274"/>
    <x v="62"/>
    <x v="229"/>
    <x v="0"/>
    <x v="0"/>
    <x v="0"/>
    <x v="1"/>
  </r>
  <r>
    <x v="275"/>
    <x v="62"/>
    <x v="230"/>
    <x v="0"/>
    <x v="0"/>
    <x v="0"/>
    <x v="1"/>
  </r>
  <r>
    <x v="276"/>
    <x v="62"/>
    <x v="231"/>
    <x v="0"/>
    <x v="0"/>
    <x v="0"/>
    <x v="1"/>
  </r>
  <r>
    <x v="277"/>
    <x v="63"/>
    <x v="232"/>
    <x v="0"/>
    <x v="0"/>
    <x v="0"/>
    <x v="1"/>
  </r>
  <r>
    <x v="278"/>
    <x v="64"/>
    <x v="233"/>
    <x v="0"/>
    <x v="0"/>
    <x v="0"/>
    <x v="1"/>
  </r>
  <r>
    <x v="279"/>
    <x v="65"/>
    <x v="234"/>
    <x v="0"/>
    <x v="0"/>
    <x v="0"/>
    <x v="1"/>
  </r>
  <r>
    <x v="280"/>
    <x v="66"/>
    <x v="235"/>
    <x v="0"/>
    <x v="0"/>
    <x v="0"/>
    <x v="1"/>
  </r>
  <r>
    <x v="281"/>
    <x v="66"/>
    <x v="236"/>
    <x v="0"/>
    <x v="0"/>
    <x v="0"/>
    <x v="1"/>
  </r>
  <r>
    <x v="282"/>
    <x v="0"/>
    <x v="0"/>
    <x v="0"/>
    <x v="0"/>
    <x v="0"/>
    <x v="0"/>
  </r>
  <r>
    <x v="283"/>
    <x v="66"/>
    <x v="237"/>
    <x v="0"/>
    <x v="0"/>
    <x v="0"/>
    <x v="1"/>
  </r>
  <r>
    <x v="284"/>
    <x v="0"/>
    <x v="0"/>
    <x v="0"/>
    <x v="0"/>
    <x v="0"/>
    <x v="0"/>
  </r>
  <r>
    <x v="285"/>
    <x v="67"/>
    <x v="238"/>
    <x v="0"/>
    <x v="0"/>
    <x v="0"/>
    <x v="1"/>
  </r>
  <r>
    <x v="286"/>
    <x v="68"/>
    <x v="239"/>
    <x v="0"/>
    <x v="0"/>
    <x v="0"/>
    <x v="1"/>
  </r>
  <r>
    <x v="287"/>
    <x v="68"/>
    <x v="240"/>
    <x v="0"/>
    <x v="0"/>
    <x v="0"/>
    <x v="1"/>
  </r>
  <r>
    <x v="288"/>
    <x v="68"/>
    <x v="241"/>
    <x v="0"/>
    <x v="0"/>
    <x v="0"/>
    <x v="1"/>
  </r>
  <r>
    <x v="289"/>
    <x v="69"/>
    <x v="242"/>
    <x v="0"/>
    <x v="0"/>
    <x v="0"/>
    <x v="1"/>
  </r>
  <r>
    <x v="290"/>
    <x v="0"/>
    <x v="0"/>
    <x v="0"/>
    <x v="0"/>
    <x v="0"/>
    <x v="0"/>
  </r>
  <r>
    <x v="291"/>
    <x v="70"/>
    <x v="243"/>
    <x v="0"/>
    <x v="0"/>
    <x v="0"/>
    <x v="1"/>
  </r>
  <r>
    <x v="292"/>
    <x v="70"/>
    <x v="244"/>
    <x v="0"/>
    <x v="0"/>
    <x v="0"/>
    <x v="1"/>
  </r>
  <r>
    <x v="293"/>
    <x v="70"/>
    <x v="245"/>
    <x v="0"/>
    <x v="0"/>
    <x v="0"/>
    <x v="1"/>
  </r>
  <r>
    <x v="294"/>
    <x v="70"/>
    <x v="246"/>
    <x v="0"/>
    <x v="0"/>
    <x v="0"/>
    <x v="1"/>
  </r>
  <r>
    <x v="295"/>
    <x v="70"/>
    <x v="247"/>
    <x v="0"/>
    <x v="0"/>
    <x v="0"/>
    <x v="1"/>
  </r>
  <r>
    <x v="296"/>
    <x v="70"/>
    <x v="248"/>
    <x v="0"/>
    <x v="0"/>
    <x v="0"/>
    <x v="1"/>
  </r>
  <r>
    <x v="297"/>
    <x v="70"/>
    <x v="249"/>
    <x v="0"/>
    <x v="0"/>
    <x v="0"/>
    <x v="1"/>
  </r>
  <r>
    <x v="298"/>
    <x v="0"/>
    <x v="0"/>
    <x v="0"/>
    <x v="0"/>
    <x v="0"/>
    <x v="0"/>
  </r>
  <r>
    <x v="299"/>
    <x v="71"/>
    <x v="250"/>
    <x v="0"/>
    <x v="0"/>
    <x v="0"/>
    <x v="1"/>
  </r>
  <r>
    <x v="300"/>
    <x v="71"/>
    <x v="251"/>
    <x v="0"/>
    <x v="0"/>
    <x v="0"/>
    <x v="1"/>
  </r>
  <r>
    <x v="301"/>
    <x v="71"/>
    <x v="252"/>
    <x v="0"/>
    <x v="0"/>
    <x v="0"/>
    <x v="1"/>
  </r>
  <r>
    <x v="302"/>
    <x v="72"/>
    <x v="253"/>
    <x v="0"/>
    <x v="0"/>
    <x v="0"/>
    <x v="1"/>
  </r>
  <r>
    <x v="303"/>
    <x v="73"/>
    <x v="254"/>
    <x v="0"/>
    <x v="0"/>
    <x v="0"/>
    <x v="1"/>
  </r>
  <r>
    <x v="304"/>
    <x v="73"/>
    <x v="255"/>
    <x v="0"/>
    <x v="0"/>
    <x v="0"/>
    <x v="1"/>
  </r>
  <r>
    <x v="305"/>
    <x v="73"/>
    <x v="256"/>
    <x v="0"/>
    <x v="0"/>
    <x v="0"/>
    <x v="1"/>
  </r>
  <r>
    <x v="306"/>
    <x v="73"/>
    <x v="257"/>
    <x v="0"/>
    <x v="0"/>
    <x v="0"/>
    <x v="1"/>
  </r>
  <r>
    <x v="307"/>
    <x v="0"/>
    <x v="0"/>
    <x v="0"/>
    <x v="0"/>
    <x v="0"/>
    <x v="0"/>
  </r>
  <r>
    <x v="308"/>
    <x v="0"/>
    <x v="0"/>
    <x v="0"/>
    <x v="0"/>
    <x v="0"/>
    <x v="0"/>
  </r>
  <r>
    <x v="309"/>
    <x v="74"/>
    <x v="258"/>
    <x v="0"/>
    <x v="0"/>
    <x v="0"/>
    <x v="1"/>
  </r>
  <r>
    <x v="310"/>
    <x v="74"/>
    <x v="259"/>
    <x v="0"/>
    <x v="0"/>
    <x v="0"/>
    <x v="1"/>
  </r>
  <r>
    <x v="311"/>
    <x v="74"/>
    <x v="260"/>
    <x v="0"/>
    <x v="0"/>
    <x v="0"/>
    <x v="1"/>
  </r>
  <r>
    <x v="312"/>
    <x v="74"/>
    <x v="261"/>
    <x v="0"/>
    <x v="0"/>
    <x v="0"/>
    <x v="1"/>
  </r>
  <r>
    <x v="313"/>
    <x v="75"/>
    <x v="262"/>
    <x v="0"/>
    <x v="0"/>
    <x v="0"/>
    <x v="1"/>
  </r>
  <r>
    <x v="282"/>
    <x v="0"/>
    <x v="263"/>
    <x v="0"/>
    <x v="0"/>
    <x v="0"/>
    <x v="0"/>
  </r>
  <r>
    <x v="282"/>
    <x v="0"/>
    <x v="264"/>
    <x v="0"/>
    <x v="0"/>
    <x v="0"/>
    <x v="0"/>
  </r>
  <r>
    <x v="282"/>
    <x v="0"/>
    <x v="265"/>
    <x v="0"/>
    <x v="0"/>
    <x v="0"/>
    <x v="0"/>
  </r>
  <r>
    <x v="282"/>
    <x v="0"/>
    <x v="266"/>
    <x v="0"/>
    <x v="0"/>
    <x v="0"/>
    <x v="0"/>
  </r>
  <r>
    <x v="282"/>
    <x v="0"/>
    <x v="267"/>
    <x v="0"/>
    <x v="0"/>
    <x v="0"/>
    <x v="0"/>
  </r>
  <r>
    <x v="282"/>
    <x v="0"/>
    <x v="268"/>
    <x v="0"/>
    <x v="0"/>
    <x v="0"/>
    <x v="0"/>
  </r>
  <r>
    <x v="282"/>
    <x v="0"/>
    <x v="269"/>
    <x v="0"/>
    <x v="0"/>
    <x v="0"/>
    <x v="0"/>
  </r>
  <r>
    <x v="314"/>
    <x v="75"/>
    <x v="270"/>
    <x v="0"/>
    <x v="0"/>
    <x v="0"/>
    <x v="1"/>
  </r>
  <r>
    <x v="315"/>
    <x v="75"/>
    <x v="271"/>
    <x v="0"/>
    <x v="0"/>
    <x v="0"/>
    <x v="1"/>
  </r>
  <r>
    <x v="316"/>
    <x v="0"/>
    <x v="0"/>
    <x v="0"/>
    <x v="0"/>
    <x v="0"/>
    <x v="0"/>
  </r>
  <r>
    <x v="317"/>
    <x v="76"/>
    <x v="272"/>
    <x v="0"/>
    <x v="0"/>
    <x v="0"/>
    <x v="1"/>
  </r>
  <r>
    <x v="318"/>
    <x v="76"/>
    <x v="273"/>
    <x v="0"/>
    <x v="0"/>
    <x v="0"/>
    <x v="1"/>
  </r>
  <r>
    <x v="319"/>
    <x v="76"/>
    <x v="274"/>
    <x v="0"/>
    <x v="0"/>
    <x v="0"/>
    <x v="1"/>
  </r>
  <r>
    <x v="320"/>
    <x v="77"/>
    <x v="275"/>
    <x v="0"/>
    <x v="0"/>
    <x v="0"/>
    <x v="1"/>
  </r>
  <r>
    <x v="321"/>
    <x v="77"/>
    <x v="276"/>
    <x v="0"/>
    <x v="0"/>
    <x v="0"/>
    <x v="1"/>
  </r>
  <r>
    <x v="322"/>
    <x v="77"/>
    <x v="277"/>
    <x v="0"/>
    <x v="0"/>
    <x v="0"/>
    <x v="1"/>
  </r>
  <r>
    <x v="323"/>
    <x v="77"/>
    <x v="278"/>
    <x v="0"/>
    <x v="0"/>
    <x v="0"/>
    <x v="1"/>
  </r>
  <r>
    <x v="324"/>
    <x v="78"/>
    <x v="279"/>
    <x v="0"/>
    <x v="0"/>
    <x v="0"/>
    <x v="1"/>
  </r>
  <r>
    <x v="325"/>
    <x v="78"/>
    <x v="280"/>
    <x v="0"/>
    <x v="0"/>
    <x v="0"/>
    <x v="1"/>
  </r>
  <r>
    <x v="326"/>
    <x v="79"/>
    <x v="281"/>
    <x v="0"/>
    <x v="0"/>
    <x v="0"/>
    <x v="1"/>
  </r>
  <r>
    <x v="327"/>
    <x v="79"/>
    <x v="282"/>
    <x v="0"/>
    <x v="0"/>
    <x v="0"/>
    <x v="1"/>
  </r>
  <r>
    <x v="328"/>
    <x v="0"/>
    <x v="0"/>
    <x v="0"/>
    <x v="0"/>
    <x v="0"/>
    <x v="0"/>
  </r>
  <r>
    <x v="329"/>
    <x v="0"/>
    <x v="0"/>
    <x v="0"/>
    <x v="0"/>
    <x v="0"/>
    <x v="0"/>
  </r>
  <r>
    <x v="330"/>
    <x v="80"/>
    <x v="283"/>
    <x v="0"/>
    <x v="0"/>
    <x v="0"/>
    <x v="1"/>
  </r>
  <r>
    <x v="331"/>
    <x v="80"/>
    <x v="284"/>
    <x v="0"/>
    <x v="0"/>
    <x v="0"/>
    <x v="1"/>
  </r>
  <r>
    <x v="332"/>
    <x v="80"/>
    <x v="285"/>
    <x v="0"/>
    <x v="0"/>
    <x v="0"/>
    <x v="1"/>
  </r>
  <r>
    <x v="333"/>
    <x v="7"/>
    <x v="286"/>
    <x v="0"/>
    <x v="0"/>
    <x v="0"/>
    <x v="1"/>
  </r>
  <r>
    <x v="334"/>
    <x v="80"/>
    <x v="287"/>
    <x v="0"/>
    <x v="0"/>
    <x v="0"/>
    <x v="1"/>
  </r>
  <r>
    <x v="335"/>
    <x v="80"/>
    <x v="288"/>
    <x v="0"/>
    <x v="0"/>
    <x v="0"/>
    <x v="1"/>
  </r>
  <r>
    <x v="336"/>
    <x v="0"/>
    <x v="0"/>
    <x v="0"/>
    <x v="0"/>
    <x v="0"/>
    <x v="0"/>
  </r>
  <r>
    <x v="337"/>
    <x v="81"/>
    <x v="289"/>
    <x v="0"/>
    <x v="0"/>
    <x v="0"/>
    <x v="1"/>
  </r>
  <r>
    <x v="338"/>
    <x v="81"/>
    <x v="290"/>
    <x v="0"/>
    <x v="0"/>
    <x v="0"/>
    <x v="1"/>
  </r>
  <r>
    <x v="339"/>
    <x v="81"/>
    <x v="291"/>
    <x v="0"/>
    <x v="0"/>
    <x v="0"/>
    <x v="1"/>
  </r>
  <r>
    <x v="340"/>
    <x v="81"/>
    <x v="292"/>
    <x v="0"/>
    <x v="0"/>
    <x v="0"/>
    <x v="1"/>
  </r>
  <r>
    <x v="341"/>
    <x v="0"/>
    <x v="0"/>
    <x v="0"/>
    <x v="0"/>
    <x v="0"/>
    <x v="0"/>
  </r>
  <r>
    <x v="342"/>
    <x v="82"/>
    <x v="293"/>
    <x v="0"/>
    <x v="0"/>
    <x v="0"/>
    <x v="1"/>
  </r>
  <r>
    <x v="343"/>
    <x v="82"/>
    <x v="294"/>
    <x v="0"/>
    <x v="0"/>
    <x v="0"/>
    <x v="1"/>
  </r>
  <r>
    <x v="344"/>
    <x v="82"/>
    <x v="295"/>
    <x v="0"/>
    <x v="0"/>
    <x v="0"/>
    <x v="1"/>
  </r>
  <r>
    <x v="345"/>
    <x v="82"/>
    <x v="296"/>
    <x v="0"/>
    <x v="0"/>
    <x v="0"/>
    <x v="1"/>
  </r>
  <r>
    <x v="346"/>
    <x v="0"/>
    <x v="0"/>
    <x v="0"/>
    <x v="0"/>
    <x v="0"/>
    <x v="0"/>
  </r>
  <r>
    <x v="347"/>
    <x v="0"/>
    <x v="0"/>
    <x v="0"/>
    <x v="0"/>
    <x v="0"/>
    <x v="0"/>
  </r>
  <r>
    <x v="348"/>
    <x v="83"/>
    <x v="297"/>
    <x v="0"/>
    <x v="0"/>
    <x v="0"/>
    <x v="1"/>
  </r>
  <r>
    <x v="349"/>
    <x v="84"/>
    <x v="298"/>
    <x v="0"/>
    <x v="0"/>
    <x v="0"/>
    <x v="1"/>
  </r>
  <r>
    <x v="350"/>
    <x v="84"/>
    <x v="299"/>
    <x v="0"/>
    <x v="0"/>
    <x v="0"/>
    <x v="1"/>
  </r>
  <r>
    <x v="351"/>
    <x v="84"/>
    <x v="300"/>
    <x v="0"/>
    <x v="0"/>
    <x v="0"/>
    <x v="1"/>
  </r>
  <r>
    <x v="352"/>
    <x v="84"/>
    <x v="301"/>
    <x v="0"/>
    <x v="0"/>
    <x v="0"/>
    <x v="1"/>
  </r>
  <r>
    <x v="353"/>
    <x v="85"/>
    <x v="302"/>
    <x v="0"/>
    <x v="0"/>
    <x v="0"/>
    <x v="1"/>
  </r>
  <r>
    <x v="354"/>
    <x v="86"/>
    <x v="303"/>
    <x v="0"/>
    <x v="0"/>
    <x v="0"/>
    <x v="1"/>
  </r>
  <r>
    <x v="355"/>
    <x v="87"/>
    <x v="304"/>
    <x v="0"/>
    <x v="0"/>
    <x v="0"/>
    <x v="1"/>
  </r>
  <r>
    <x v="356"/>
    <x v="0"/>
    <x v="0"/>
    <x v="0"/>
    <x v="0"/>
    <x v="0"/>
    <x v="0"/>
  </r>
  <r>
    <x v="357"/>
    <x v="88"/>
    <x v="305"/>
    <x v="0"/>
    <x v="0"/>
    <x v="0"/>
    <x v="1"/>
  </r>
  <r>
    <x v="358"/>
    <x v="89"/>
    <x v="306"/>
    <x v="0"/>
    <x v="0"/>
    <x v="0"/>
    <x v="1"/>
  </r>
  <r>
    <x v="359"/>
    <x v="89"/>
    <x v="307"/>
    <x v="0"/>
    <x v="0"/>
    <x v="0"/>
    <x v="1"/>
  </r>
  <r>
    <x v="360"/>
    <x v="90"/>
    <x v="308"/>
    <x v="0"/>
    <x v="0"/>
    <x v="0"/>
    <x v="1"/>
  </r>
  <r>
    <x v="361"/>
    <x v="90"/>
    <x v="309"/>
    <x v="0"/>
    <x v="0"/>
    <x v="0"/>
    <x v="1"/>
  </r>
  <r>
    <x v="362"/>
    <x v="91"/>
    <x v="310"/>
    <x v="0"/>
    <x v="0"/>
    <x v="0"/>
    <x v="1"/>
  </r>
  <r>
    <x v="363"/>
    <x v="0"/>
    <x v="0"/>
    <x v="0"/>
    <x v="0"/>
    <x v="0"/>
    <x v="0"/>
  </r>
  <r>
    <x v="364"/>
    <x v="92"/>
    <x v="311"/>
    <x v="0"/>
    <x v="0"/>
    <x v="0"/>
    <x v="1"/>
  </r>
  <r>
    <x v="365"/>
    <x v="93"/>
    <x v="312"/>
    <x v="0"/>
    <x v="0"/>
    <x v="0"/>
    <x v="1"/>
  </r>
  <r>
    <x v="366"/>
    <x v="93"/>
    <x v="313"/>
    <x v="0"/>
    <x v="0"/>
    <x v="0"/>
    <x v="1"/>
  </r>
  <r>
    <x v="282"/>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9" dataOnRows="1" applyNumberFormats="0" applyBorderFormats="0" applyFontFormats="0" applyPatternFormats="0" applyAlignmentFormats="0" applyWidthHeightFormats="1" dataCaption="Données" updatedVersion="4" minRefreshableVersion="3" showDrill="0" showMemberPropertyTips="0" enableDrill="0" useAutoFormatting="1" rowGrandTotals="0" colGrandTotals="0" fieldPrintTitles="1" itemPrintTitles="1" createdVersion="3" indent="0" compact="0" compactData="0" gridDropZones="1">
  <location ref="A4:G6" firstHeaderRow="2" firstDataRow="2" firstDataCol="6"/>
  <pivotFields count="8">
    <pivotField axis="axisRow" compact="0" outline="0" subtotalTop="0" showAll="0" includeNewItemsInFilter="1" defaultSubtotal="0">
      <items count="367">
        <item x="2"/>
        <item x="3"/>
        <item x="4"/>
        <item x="5"/>
        <item x="6"/>
        <item x="7"/>
        <item x="8"/>
        <item x="9"/>
        <item x="10"/>
        <item x="12"/>
        <item x="13"/>
        <item x="14"/>
        <item x="15"/>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9"/>
        <item x="50"/>
        <item x="51"/>
        <item x="52"/>
        <item x="53"/>
        <item x="56"/>
        <item x="57"/>
        <item x="58"/>
        <item x="60"/>
        <item x="61"/>
        <item x="62"/>
        <item x="64"/>
        <item x="65"/>
        <item x="67"/>
        <item x="69"/>
        <item x="70"/>
        <item x="71"/>
        <item x="72"/>
        <item x="73"/>
        <item x="74"/>
        <item x="75"/>
        <item x="76"/>
        <item x="77"/>
        <item x="78"/>
        <item x="79"/>
        <item x="80"/>
        <item x="83"/>
        <item x="85"/>
        <item x="86"/>
        <item x="87"/>
        <item x="89"/>
        <item x="91"/>
        <item x="92"/>
        <item x="93"/>
        <item x="94"/>
        <item x="95"/>
        <item x="96"/>
        <item x="97"/>
        <item x="98"/>
        <item x="99"/>
        <item x="100"/>
        <item x="101"/>
        <item x="102"/>
        <item x="103"/>
        <item x="104"/>
        <item x="105"/>
        <item x="106"/>
        <item x="108"/>
        <item x="109"/>
        <item x="110"/>
        <item x="111"/>
        <item x="112"/>
        <item x="113"/>
        <item x="114"/>
        <item x="115"/>
        <item x="116"/>
        <item x="117"/>
        <item x="118"/>
        <item x="119"/>
        <item x="120"/>
        <item x="121"/>
        <item x="122"/>
        <item x="123"/>
        <item x="124"/>
        <item x="125"/>
        <item x="128"/>
        <item x="130"/>
        <item x="131"/>
        <item x="133"/>
        <item x="134"/>
        <item x="135"/>
        <item x="136"/>
        <item x="137"/>
        <item x="138"/>
        <item x="140"/>
        <item x="141"/>
        <item x="142"/>
        <item x="143"/>
        <item x="144"/>
        <item x="145"/>
        <item x="146"/>
        <item x="147"/>
        <item x="148"/>
        <item x="149"/>
        <item x="150"/>
        <item x="151"/>
        <item x="153"/>
        <item x="154"/>
        <item x="155"/>
        <item x="156"/>
        <item x="157"/>
        <item x="158"/>
        <item x="160"/>
        <item x="163"/>
        <item x="164"/>
        <item x="165"/>
        <item x="166"/>
        <item x="167"/>
        <item x="169"/>
        <item x="170"/>
        <item x="171"/>
        <item x="172"/>
        <item x="173"/>
        <item x="174"/>
        <item x="175"/>
        <item x="176"/>
        <item x="177"/>
        <item x="179"/>
        <item x="180"/>
        <item x="181"/>
        <item x="182"/>
        <item x="183"/>
        <item x="184"/>
        <item x="185"/>
        <item x="188"/>
        <item x="190"/>
        <item x="191"/>
        <item x="192"/>
        <item x="194"/>
        <item x="195"/>
        <item x="196"/>
        <item x="197"/>
        <item x="198"/>
        <item x="200"/>
        <item x="201"/>
        <item x="202"/>
        <item x="205"/>
        <item x="206"/>
        <item x="207"/>
        <item x="208"/>
        <item x="209"/>
        <item x="210"/>
        <item x="212"/>
        <item x="213"/>
        <item x="214"/>
        <item x="215"/>
        <item x="216"/>
        <item x="218"/>
        <item x="219"/>
        <item x="220"/>
        <item x="222"/>
        <item x="223"/>
        <item x="224"/>
        <item x="225"/>
        <item x="226"/>
        <item x="228"/>
        <item x="229"/>
        <item x="230"/>
        <item x="231"/>
        <item x="232"/>
        <item x="233"/>
        <item x="234"/>
        <item x="235"/>
        <item x="236"/>
        <item x="237"/>
        <item x="239"/>
        <item x="240"/>
        <item x="241"/>
        <item x="244"/>
        <item x="245"/>
        <item x="246"/>
        <item x="247"/>
        <item x="248"/>
        <item x="249"/>
        <item x="250"/>
        <item x="251"/>
        <item x="252"/>
        <item x="253"/>
        <item x="254"/>
        <item x="255"/>
        <item x="257"/>
        <item x="258"/>
        <item x="259"/>
        <item x="260"/>
        <item x="261"/>
        <item x="262"/>
        <item x="263"/>
        <item x="264"/>
        <item x="266"/>
        <item x="267"/>
        <item x="268"/>
        <item x="269"/>
        <item x="272"/>
        <item x="273"/>
        <item x="274"/>
        <item x="275"/>
        <item x="276"/>
        <item x="277"/>
        <item x="278"/>
        <item x="279"/>
        <item x="280"/>
        <item x="281"/>
        <item x="283"/>
        <item x="285"/>
        <item x="286"/>
        <item x="287"/>
        <item x="288"/>
        <item x="289"/>
        <item x="291"/>
        <item x="292"/>
        <item x="293"/>
        <item x="294"/>
        <item x="295"/>
        <item x="296"/>
        <item x="297"/>
        <item x="299"/>
        <item x="300"/>
        <item x="301"/>
        <item x="302"/>
        <item x="303"/>
        <item x="304"/>
        <item x="305"/>
        <item x="306"/>
        <item x="309"/>
        <item x="310"/>
        <item x="311"/>
        <item x="312"/>
        <item x="313"/>
        <item x="314"/>
        <item x="315"/>
        <item x="317"/>
        <item x="318"/>
        <item x="319"/>
        <item x="320"/>
        <item x="321"/>
        <item x="322"/>
        <item x="323"/>
        <item x="324"/>
        <item x="325"/>
        <item x="326"/>
        <item x="327"/>
        <item x="330"/>
        <item x="331"/>
        <item x="332"/>
        <item x="333"/>
        <item x="334"/>
        <item x="335"/>
        <item x="337"/>
        <item x="338"/>
        <item x="339"/>
        <item x="340"/>
        <item x="342"/>
        <item x="343"/>
        <item x="344"/>
        <item x="345"/>
        <item x="348"/>
        <item x="349"/>
        <item x="350"/>
        <item x="351"/>
        <item x="352"/>
        <item x="353"/>
        <item x="354"/>
        <item x="355"/>
        <item x="357"/>
        <item x="358"/>
        <item x="359"/>
        <item x="360"/>
        <item x="361"/>
        <item x="362"/>
        <item x="364"/>
        <item x="365"/>
        <item x="366"/>
        <item x="265"/>
        <item x="1"/>
        <item x="16"/>
        <item x="48"/>
        <item x="308"/>
        <item x="316"/>
        <item x="329"/>
        <item x="336"/>
        <item x="341"/>
        <item x="347"/>
        <item x="356"/>
        <item x="363"/>
        <item x="55"/>
        <item x="59"/>
        <item x="66"/>
        <item x="68"/>
        <item x="82"/>
        <item x="84"/>
        <item x="88"/>
        <item x="90"/>
        <item x="107"/>
        <item x="127"/>
        <item x="129"/>
        <item x="132"/>
        <item x="139"/>
        <item x="152"/>
        <item x="159"/>
        <item x="162"/>
        <item x="168"/>
        <item x="187"/>
        <item x="189"/>
        <item x="193"/>
        <item x="199"/>
        <item x="204"/>
        <item x="211"/>
        <item x="227"/>
        <item x="238"/>
        <item x="243"/>
        <item x="256"/>
        <item x="271"/>
        <item x="284"/>
        <item x="290"/>
        <item x="298"/>
        <item x="0"/>
        <item x="307"/>
        <item x="328"/>
        <item x="346"/>
        <item x="54"/>
        <item x="126"/>
        <item x="161"/>
        <item x="186"/>
        <item x="203"/>
        <item x="242"/>
        <item x="270"/>
        <item x="217"/>
        <item x="221"/>
        <item x="178"/>
        <item x="63"/>
        <item x="11"/>
        <item x="282"/>
        <item x="81"/>
      </items>
    </pivotField>
    <pivotField compact="0" outline="0" subtotalTop="0" showAll="0" includeNewItemsInFilter="1" defaultSubtotal="0">
      <items count="94">
        <item x="19"/>
        <item x="20"/>
        <item x="21"/>
        <item x="23"/>
        <item x="24"/>
        <item x="25"/>
        <item x="26"/>
        <item x="34"/>
        <item x="35"/>
        <item x="36"/>
        <item x="37"/>
        <item x="38"/>
        <item x="39"/>
        <item x="40"/>
        <item x="44"/>
        <item x="45"/>
        <item x="48"/>
        <item x="49"/>
        <item x="50"/>
        <item x="56"/>
        <item x="57"/>
        <item x="58"/>
        <item x="61"/>
        <item x="70"/>
        <item x="80"/>
        <item x="81"/>
        <item x="82"/>
        <item x="83"/>
        <item x="88"/>
        <item x="1"/>
        <item x="2"/>
        <item x="3"/>
        <item x="4"/>
        <item x="5"/>
        <item x="6"/>
        <item x="7"/>
        <item x="8"/>
        <item x="9"/>
        <item x="10"/>
        <item x="11"/>
        <item x="12"/>
        <item x="13"/>
        <item x="14"/>
        <item x="15"/>
        <item x="16"/>
        <item x="74"/>
        <item x="75"/>
        <item x="76"/>
        <item x="77"/>
        <item x="78"/>
        <item x="79"/>
        <item x="84"/>
        <item x="85"/>
        <item x="86"/>
        <item x="87"/>
        <item x="89"/>
        <item x="90"/>
        <item x="91"/>
        <item x="92"/>
        <item x="93"/>
        <item x="17"/>
        <item x="18"/>
        <item x="22"/>
        <item x="27"/>
        <item x="28"/>
        <item x="29"/>
        <item x="30"/>
        <item x="31"/>
        <item x="32"/>
        <item x="33"/>
        <item x="41"/>
        <item x="42"/>
        <item x="43"/>
        <item x="46"/>
        <item x="47"/>
        <item x="51"/>
        <item x="52"/>
        <item x="54"/>
        <item x="53"/>
        <item x="55"/>
        <item x="59"/>
        <item x="60"/>
        <item x="62"/>
        <item x="63"/>
        <item x="64"/>
        <item x="65"/>
        <item x="66"/>
        <item x="67"/>
        <item x="68"/>
        <item x="69"/>
        <item x="71"/>
        <item x="72"/>
        <item x="73"/>
        <item x="0"/>
      </items>
    </pivotField>
    <pivotField axis="axisRow" compact="0" outline="0" subtotalTop="0" showAll="0" defaultSubtotal="0">
      <items count="556">
        <item x="227"/>
        <item m="1" x="452"/>
        <item m="1" x="517"/>
        <item x="266"/>
        <item x="263"/>
        <item x="268"/>
        <item x="267"/>
        <item x="265"/>
        <item x="269"/>
        <item x="264"/>
        <item x="67"/>
        <item m="1" x="447"/>
        <item m="1" x="500"/>
        <item x="131"/>
        <item m="1" x="412"/>
        <item x="248"/>
        <item m="1" x="535"/>
        <item m="1" x="381"/>
        <item m="1" x="365"/>
        <item m="1" x="379"/>
        <item x="63"/>
        <item x="286"/>
        <item m="1" x="384"/>
        <item x="137"/>
        <item m="1" x="346"/>
        <item m="1" x="504"/>
        <item m="1" x="464"/>
        <item x="228"/>
        <item x="30"/>
        <item m="1" x="430"/>
        <item x="164"/>
        <item m="1" x="427"/>
        <item m="1" x="512"/>
        <item m="1" x="401"/>
        <item m="1" x="544"/>
        <item m="1" x="434"/>
        <item x="291"/>
        <item m="1" x="382"/>
        <item m="1" x="413"/>
        <item m="1" x="408"/>
        <item m="1" x="550"/>
        <item m="1" x="533"/>
        <item m="1" x="462"/>
        <item x="133"/>
        <item m="1" x="470"/>
        <item m="1" x="339"/>
        <item m="1" x="410"/>
        <item m="1" x="416"/>
        <item m="1" x="553"/>
        <item m="1" x="363"/>
        <item m="1" x="426"/>
        <item m="1" x="343"/>
        <item m="1" x="441"/>
        <item m="1" x="540"/>
        <item m="1" x="449"/>
        <item x="250"/>
        <item m="1" x="436"/>
        <item m="1" x="469"/>
        <item m="1" x="324"/>
        <item m="1" x="387"/>
        <item m="1" x="356"/>
        <item m="1" x="358"/>
        <item m="1" x="352"/>
        <item m="1" x="394"/>
        <item m="1" x="534"/>
        <item x="98"/>
        <item m="1" x="489"/>
        <item m="1" x="398"/>
        <item m="1" x="366"/>
        <item m="1" x="364"/>
        <item m="1" x="456"/>
        <item m="1" x="341"/>
        <item m="1" x="406"/>
        <item m="1" x="347"/>
        <item m="1" x="385"/>
        <item m="1" x="361"/>
        <item m="1" x="442"/>
        <item m="1" x="457"/>
        <item m="1" x="405"/>
        <item m="1" x="490"/>
        <item m="1" x="497"/>
        <item m="1" x="522"/>
        <item m="1" x="418"/>
        <item m="1" x="552"/>
        <item m="1" x="425"/>
        <item m="1" x="487"/>
        <item m="1" x="445"/>
        <item m="1" x="502"/>
        <item m="1" x="448"/>
        <item m="1" x="459"/>
        <item x="249"/>
        <item m="1" x="359"/>
        <item x="103"/>
        <item x="123"/>
        <item x="293"/>
        <item x="81"/>
        <item m="1" x="549"/>
        <item m="1" x="524"/>
        <item m="1" x="429"/>
        <item m="1" x="432"/>
        <item m="1" x="444"/>
        <item m="1" x="472"/>
        <item m="1" x="450"/>
        <item m="1" x="319"/>
        <item x="177"/>
        <item m="1" x="458"/>
        <item m="1" x="454"/>
        <item x="79"/>
        <item m="1" x="362"/>
        <item m="1" x="409"/>
        <item m="1" x="488"/>
        <item x="52"/>
        <item m="1" x="466"/>
        <item m="1" x="485"/>
        <item m="1" x="440"/>
        <item m="1" x="521"/>
        <item m="1" x="386"/>
        <item x="262"/>
        <item m="1" x="330"/>
        <item m="1" x="378"/>
        <item x="74"/>
        <item m="1" x="422"/>
        <item m="1" x="530"/>
        <item m="1" x="323"/>
        <item x="90"/>
        <item m="1" x="508"/>
        <item m="1" x="317"/>
        <item m="1" x="515"/>
        <item m="1" x="551"/>
        <item m="1" x="348"/>
        <item m="1" x="537"/>
        <item m="1" x="439"/>
        <item m="1" x="349"/>
        <item m="1" x="546"/>
        <item m="1" x="505"/>
        <item x="125"/>
        <item m="1" x="481"/>
        <item m="1" x="463"/>
        <item m="1" x="404"/>
        <item m="1" x="513"/>
        <item m="1" x="397"/>
        <item m="1" x="411"/>
        <item m="1" x="511"/>
        <item x="292"/>
        <item m="1" x="423"/>
        <item m="1" x="390"/>
        <item m="1" x="545"/>
        <item m="1" x="516"/>
        <item m="1" x="393"/>
        <item m="1" x="337"/>
        <item m="1" x="482"/>
        <item m="1" x="351"/>
        <item m="1" x="421"/>
        <item m="1" x="526"/>
        <item m="1" x="415"/>
        <item m="1" x="476"/>
        <item m="1" x="360"/>
        <item m="1" x="420"/>
        <item m="1" x="331"/>
        <item m="1" x="340"/>
        <item x="89"/>
        <item x="223"/>
        <item m="1" x="383"/>
        <item m="1" x="527"/>
        <item m="1" x="493"/>
        <item x="170"/>
        <item m="1" x="316"/>
        <item m="1" x="353"/>
        <item m="1" x="391"/>
        <item m="1" x="402"/>
        <item x="210"/>
        <item x="209"/>
        <item x="211"/>
        <item x="290"/>
        <item m="1" x="474"/>
        <item x="224"/>
        <item m="1" x="414"/>
        <item m="1" x="486"/>
        <item x="207"/>
        <item m="1" x="367"/>
        <item m="1" x="355"/>
        <item m="1" x="503"/>
        <item m="1" x="461"/>
        <item m="1" x="471"/>
        <item x="289"/>
        <item m="1" x="328"/>
        <item m="1" x="484"/>
        <item m="1" x="326"/>
        <item m="1" x="536"/>
        <item m="1" x="395"/>
        <item m="1" x="475"/>
        <item m="1" x="520"/>
        <item x="46"/>
        <item x="45"/>
        <item m="1" x="499"/>
        <item x="303"/>
        <item x="300"/>
        <item m="1" x="389"/>
        <item x="298"/>
        <item x="302"/>
        <item x="304"/>
        <item m="1" x="528"/>
        <item m="1" x="376"/>
        <item m="1" x="518"/>
        <item x="43"/>
        <item m="1" x="531"/>
        <item x="44"/>
        <item m="1" x="554"/>
        <item m="1" x="368"/>
        <item x="309"/>
        <item m="1" x="424"/>
        <item m="1" x="371"/>
        <item m="1" x="498"/>
        <item x="311"/>
        <item x="312"/>
        <item m="1" x="396"/>
        <item m="1" x="428"/>
        <item m="1" x="435"/>
        <item m="1" x="538"/>
        <item m="1" x="523"/>
        <item m="1" x="373"/>
        <item m="1" x="496"/>
        <item m="1" x="451"/>
        <item m="1" x="318"/>
        <item m="1" x="525"/>
        <item m="1" x="468"/>
        <item x="95"/>
        <item m="1" x="510"/>
        <item m="1" x="334"/>
        <item m="1" x="501"/>
        <item x="94"/>
        <item m="1" x="509"/>
        <item x="296"/>
        <item m="1" x="338"/>
        <item m="1" x="370"/>
        <item m="1" x="506"/>
        <item x="212"/>
        <item x="295"/>
        <item x="154"/>
        <item m="1" x="327"/>
        <item m="1" x="419"/>
        <item m="1" x="333"/>
        <item m="1" x="372"/>
        <item m="1" x="407"/>
        <item x="150"/>
        <item m="1" x="547"/>
        <item m="1" x="380"/>
        <item m="1" x="369"/>
        <item m="1" x="350"/>
        <item x="68"/>
        <item m="1" x="543"/>
        <item m="1" x="374"/>
        <item x="156"/>
        <item x="155"/>
        <item m="1" x="446"/>
        <item m="1" x="555"/>
        <item m="1" x="320"/>
        <item x="65"/>
        <item m="1" x="455"/>
        <item m="1" x="491"/>
        <item m="1" x="431"/>
        <item m="1" x="354"/>
        <item m="1" x="541"/>
        <item m="1" x="480"/>
        <item m="1" x="467"/>
        <item m="1" x="344"/>
        <item m="1" x="507"/>
        <item m="1" x="335"/>
        <item m="1" x="443"/>
        <item m="1" x="542"/>
        <item m="1" x="453"/>
        <item m="1" x="329"/>
        <item m="1" x="539"/>
        <item m="1" x="377"/>
        <item m="1" x="492"/>
        <item m="1" x="437"/>
        <item m="1" x="332"/>
        <item m="1" x="357"/>
        <item m="1" x="514"/>
        <item x="182"/>
        <item m="1" x="473"/>
        <item m="1" x="465"/>
        <item m="1" x="494"/>
        <item m="1" x="321"/>
        <item m="1" x="417"/>
        <item x="1"/>
        <item m="1" x="438"/>
        <item m="1" x="433"/>
        <item m="1" x="529"/>
        <item x="251"/>
        <item m="1" x="495"/>
        <item m="1" x="388"/>
        <item m="1" x="345"/>
        <item m="1" x="403"/>
        <item x="221"/>
        <item m="1" x="460"/>
        <item m="1" x="519"/>
        <item m="1" x="342"/>
        <item m="1" x="325"/>
        <item m="1" x="483"/>
        <item m="1" x="478"/>
        <item m="1" x="479"/>
        <item m="1" x="392"/>
        <item m="1" x="548"/>
        <item m="1" x="322"/>
        <item m="1" x="315"/>
        <item m="1" x="336"/>
        <item m="1" x="375"/>
        <item m="1" x="477"/>
        <item x="9"/>
        <item m="1" x="532"/>
        <item m="1" x="314"/>
        <item m="1" x="400"/>
        <item x="0"/>
        <item x="208"/>
        <item x="213"/>
        <item x="222"/>
        <item x="226"/>
        <item x="2"/>
        <item x="3"/>
        <item x="4"/>
        <item x="5"/>
        <item x="6"/>
        <item x="7"/>
        <item x="8"/>
        <item x="10"/>
        <item x="11"/>
        <item x="12"/>
        <item x="13"/>
        <item x="14"/>
        <item x="15"/>
        <item x="16"/>
        <item x="17"/>
        <item x="18"/>
        <item x="19"/>
        <item x="20"/>
        <item x="21"/>
        <item x="22"/>
        <item x="23"/>
        <item x="24"/>
        <item x="25"/>
        <item x="26"/>
        <item x="27"/>
        <item x="28"/>
        <item x="29"/>
        <item x="31"/>
        <item x="32"/>
        <item x="33"/>
        <item x="34"/>
        <item x="35"/>
        <item x="36"/>
        <item x="37"/>
        <item x="38"/>
        <item x="39"/>
        <item x="40"/>
        <item x="41"/>
        <item x="42"/>
        <item x="47"/>
        <item x="48"/>
        <item x="49"/>
        <item x="50"/>
        <item x="51"/>
        <item x="53"/>
        <item x="54"/>
        <item x="55"/>
        <item x="56"/>
        <item x="57"/>
        <item x="58"/>
        <item x="59"/>
        <item x="60"/>
        <item x="61"/>
        <item x="62"/>
        <item x="64"/>
        <item x="66"/>
        <item x="69"/>
        <item x="70"/>
        <item x="71"/>
        <item x="72"/>
        <item x="73"/>
        <item x="75"/>
        <item x="76"/>
        <item m="1" x="399"/>
        <item x="78"/>
        <item x="80"/>
        <item x="82"/>
        <item x="83"/>
        <item x="84"/>
        <item x="85"/>
        <item x="86"/>
        <item x="87"/>
        <item x="88"/>
        <item x="91"/>
        <item x="92"/>
        <item x="93"/>
        <item x="96"/>
        <item x="97"/>
        <item x="99"/>
        <item x="100"/>
        <item x="101"/>
        <item x="102"/>
        <item x="104"/>
        <item x="105"/>
        <item x="106"/>
        <item x="107"/>
        <item x="108"/>
        <item x="109"/>
        <item x="110"/>
        <item x="111"/>
        <item x="112"/>
        <item x="113"/>
        <item x="114"/>
        <item x="115"/>
        <item x="116"/>
        <item x="117"/>
        <item x="118"/>
        <item x="119"/>
        <item x="120"/>
        <item x="121"/>
        <item x="122"/>
        <item x="124"/>
        <item x="126"/>
        <item x="127"/>
        <item x="128"/>
        <item x="129"/>
        <item x="130"/>
        <item x="132"/>
        <item x="134"/>
        <item x="135"/>
        <item x="136"/>
        <item x="138"/>
        <item x="139"/>
        <item x="140"/>
        <item x="141"/>
        <item x="142"/>
        <item x="143"/>
        <item x="144"/>
        <item x="145"/>
        <item x="146"/>
        <item x="147"/>
        <item x="148"/>
        <item x="149"/>
        <item x="151"/>
        <item x="152"/>
        <item x="153"/>
        <item x="157"/>
        <item x="158"/>
        <item x="159"/>
        <item x="160"/>
        <item x="161"/>
        <item x="162"/>
        <item x="163"/>
        <item x="165"/>
        <item x="166"/>
        <item x="167"/>
        <item x="168"/>
        <item x="169"/>
        <item x="171"/>
        <item x="172"/>
        <item x="173"/>
        <item x="174"/>
        <item x="175"/>
        <item x="176"/>
        <item x="178"/>
        <item x="179"/>
        <item x="180"/>
        <item x="181"/>
        <item x="183"/>
        <item x="184"/>
        <item x="185"/>
        <item x="186"/>
        <item x="187"/>
        <item x="188"/>
        <item x="189"/>
        <item x="190"/>
        <item x="191"/>
        <item x="192"/>
        <item x="193"/>
        <item x="194"/>
        <item x="195"/>
        <item x="196"/>
        <item x="197"/>
        <item x="198"/>
        <item x="199"/>
        <item x="200"/>
        <item x="201"/>
        <item x="202"/>
        <item x="203"/>
        <item x="204"/>
        <item x="205"/>
        <item x="206"/>
        <item x="214"/>
        <item x="215"/>
        <item x="216"/>
        <item x="217"/>
        <item x="218"/>
        <item x="219"/>
        <item x="220"/>
        <item x="225"/>
        <item x="229"/>
        <item x="230"/>
        <item x="231"/>
        <item x="232"/>
        <item x="233"/>
        <item x="234"/>
        <item x="235"/>
        <item x="236"/>
        <item x="237"/>
        <item x="238"/>
        <item x="239"/>
        <item x="240"/>
        <item x="241"/>
        <item x="242"/>
        <item x="243"/>
        <item x="244"/>
        <item x="245"/>
        <item x="246"/>
        <item x="247"/>
        <item x="252"/>
        <item x="253"/>
        <item x="254"/>
        <item x="255"/>
        <item x="256"/>
        <item x="257"/>
        <item x="258"/>
        <item x="259"/>
        <item x="260"/>
        <item x="261"/>
        <item x="270"/>
        <item x="271"/>
        <item x="272"/>
        <item x="273"/>
        <item x="274"/>
        <item x="275"/>
        <item x="276"/>
        <item x="277"/>
        <item x="278"/>
        <item x="279"/>
        <item x="280"/>
        <item x="281"/>
        <item x="282"/>
        <item x="283"/>
        <item x="284"/>
        <item x="285"/>
        <item x="287"/>
        <item x="288"/>
        <item x="294"/>
        <item x="297"/>
        <item x="299"/>
        <item x="301"/>
        <item x="305"/>
        <item x="306"/>
        <item x="307"/>
        <item x="308"/>
        <item x="310"/>
        <item x="313"/>
        <item x="77"/>
      </items>
    </pivotField>
    <pivotField axis="axisRow" compact="0" outline="0" subtotalTop="0" showAll="0" defaultSubtotal="0">
      <items count="60">
        <item m="1" x="1"/>
        <item m="1" x="6"/>
        <item m="1" x="15"/>
        <item m="1" x="45"/>
        <item m="1" x="32"/>
        <item n="5%" m="1" x="57"/>
        <item m="1" x="40"/>
        <item m="1" x="42"/>
        <item m="1" x="43"/>
        <item m="1" x="46"/>
        <item m="1" x="5"/>
        <item m="1" x="7"/>
        <item m="1" x="22"/>
        <item m="1" x="54"/>
        <item m="1" x="24"/>
        <item m="1" x="58"/>
        <item m="1" x="27"/>
        <item m="1" x="14"/>
        <item m="1" x="49"/>
        <item m="1" x="35"/>
        <item m="1" x="4"/>
        <item m="1" x="59"/>
        <item m="1" x="52"/>
        <item m="1" x="38"/>
        <item m="1" x="30"/>
        <item m="1" x="12"/>
        <item m="1" x="2"/>
        <item m="1" x="44"/>
        <item m="1" x="13"/>
        <item m="1" x="11"/>
        <item m="1" x="48"/>
        <item m="1" x="53"/>
        <item m="1" x="33"/>
        <item m="1" x="37"/>
        <item m="1" x="17"/>
        <item m="1" x="23"/>
        <item m="1" x="8"/>
        <item m="1" x="41"/>
        <item m="1" x="29"/>
        <item m="1" x="39"/>
        <item m="1" x="10"/>
        <item x="0"/>
        <item m="1" x="21"/>
        <item m="1" x="28"/>
        <item m="1" x="9"/>
        <item m="1" x="47"/>
        <item m="1" x="36"/>
        <item m="1" x="20"/>
        <item m="1" x="31"/>
        <item m="1" x="55"/>
        <item m="1" x="25"/>
        <item m="1" x="56"/>
        <item m="1" x="26"/>
        <item m="1" x="16"/>
        <item m="1" x="50"/>
        <item m="1" x="34"/>
        <item m="1" x="18"/>
        <item m="1" x="3"/>
        <item m="1" x="51"/>
        <item m="1" x="19"/>
      </items>
    </pivotField>
    <pivotField axis="axisRow" compact="0" outline="0" subtotalTop="0" showAll="0" includeNewItemsInFilter="1" defaultSubtotal="0">
      <items count="2">
        <item x="0"/>
        <item m="1" x="1"/>
      </items>
    </pivotField>
    <pivotField axis="axisRow" compact="0" outline="0" subtotalTop="0" showAll="0" includeNewItemsInFilter="1" sortType="ascending" defaultSubtotal="0">
      <items count="4">
        <item m="1" x="2"/>
        <item h="1" m="1" x="1"/>
        <item h="1" m="1" x="3"/>
        <item h="1" x="0"/>
      </items>
    </pivotField>
    <pivotField axis="axisRow" compact="0" outline="0" subtotalTop="0" showAll="0" includeNewItemsInFilter="1" sortType="descending" defaultSubtotal="0">
      <items count="83">
        <item x="0"/>
        <item x="1"/>
        <item m="1" x="21"/>
        <item m="1" x="54"/>
        <item m="1" x="43"/>
        <item m="1" x="72"/>
        <item m="1" x="59"/>
        <item m="1" x="14"/>
        <item m="1" x="80"/>
        <item m="1" x="36"/>
        <item m="1" x="20"/>
        <item m="1" x="53"/>
        <item m="1" x="41"/>
        <item m="1" x="71"/>
        <item m="1" x="57"/>
        <item m="1" x="13"/>
        <item m="1" x="35"/>
        <item m="1" x="7"/>
        <item m="1" x="27"/>
        <item m="1" x="11"/>
        <item m="1" x="49"/>
        <item m="1" x="32"/>
        <item m="1" x="63"/>
        <item m="1" x="69"/>
        <item m="1" x="48"/>
        <item m="1" x="62"/>
        <item m="1" x="30"/>
        <item m="1" x="52"/>
        <item m="1" x="5"/>
        <item m="1" x="67"/>
        <item m="1" x="82"/>
        <item m="1" x="25"/>
        <item m="1" x="60"/>
        <item m="1" x="81"/>
        <item m="1" x="4"/>
        <item m="1" x="42"/>
        <item m="1" x="24"/>
        <item m="1" x="58"/>
        <item m="1" x="79"/>
        <item m="1" x="3"/>
        <item m="1" x="40"/>
        <item m="1" x="23"/>
        <item m="1" x="22"/>
        <item m="1" x="56"/>
        <item m="1" x="45"/>
        <item m="1" x="44"/>
        <item m="1" x="78"/>
        <item m="1" x="33"/>
        <item m="1" x="18"/>
        <item m="1" x="39"/>
        <item m="1" x="70"/>
        <item m="1" x="10"/>
        <item m="1" x="76"/>
        <item m="1" x="31"/>
        <item m="1" x="16"/>
        <item m="1" x="68"/>
        <item m="1" x="73"/>
        <item m="1" x="29"/>
        <item m="1" x="51"/>
        <item m="1" x="38"/>
        <item m="1" x="66"/>
        <item m="1" x="50"/>
        <item m="1" x="65"/>
        <item m="1" x="8"/>
        <item m="1" x="46"/>
        <item m="1" x="64"/>
        <item m="1" x="6"/>
        <item m="1" x="26"/>
        <item m="1" x="55"/>
        <item m="1" x="74"/>
        <item m="1" x="15"/>
        <item m="1" x="37"/>
        <item m="1" x="34"/>
        <item m="1" x="9"/>
        <item m="1" x="61"/>
        <item m="1" x="19"/>
        <item m="1" x="17"/>
        <item m="1" x="75"/>
        <item m="1" x="47"/>
        <item m="1" x="28"/>
        <item m="1" x="12"/>
        <item m="1" x="77"/>
        <item m="1" x="2"/>
      </items>
    </pivotField>
    <pivotField dataField="1" compact="0" outline="0" subtotalTop="0" dragToRow="0" dragToCol="0" dragToPage="0" showAll="0" includeNewItemsInFilter="1" defaultSubtotal="0"/>
  </pivotFields>
  <rowFields count="6">
    <field x="0"/>
    <field x="2"/>
    <field x="3"/>
    <field x="4"/>
    <field x="5"/>
    <field x="6"/>
  </rowFields>
  <colItems count="1">
    <i/>
  </colItems>
  <dataFields count="1">
    <dataField name="Somme de Champ1" fld="7" baseField="0" baseItem="0"/>
  </dataFields>
  <formats count="285">
    <format dxfId="569">
      <pivotArea dataOnly="0" labelOnly="1" outline="0" fieldPosition="0">
        <references count="1">
          <reference field="0" count="50">
            <x v="0"/>
            <x v="1"/>
            <x v="3"/>
            <x v="4"/>
            <x v="5"/>
            <x v="7"/>
            <x v="8"/>
            <x v="9"/>
            <x v="10"/>
            <x v="11"/>
            <x v="12"/>
            <x v="13"/>
            <x v="14"/>
            <x v="15"/>
            <x v="16"/>
            <x v="17"/>
            <x v="18"/>
            <x v="19"/>
            <x v="20"/>
            <x v="21"/>
            <x v="22"/>
            <x v="23"/>
            <x v="24"/>
            <x v="25"/>
            <x v="26"/>
            <x v="27"/>
            <x v="28"/>
            <x v="29"/>
            <x v="30"/>
            <x v="32"/>
            <x v="35"/>
            <x v="36"/>
            <x v="37"/>
            <x v="38"/>
            <x v="39"/>
            <x v="40"/>
            <x v="42"/>
            <x v="43"/>
            <x v="46"/>
            <x v="49"/>
            <x v="52"/>
            <x v="59"/>
            <x v="62"/>
            <x v="64"/>
            <x v="67"/>
            <x v="76"/>
            <x v="79"/>
            <x v="81"/>
            <x v="82"/>
            <x v="85"/>
          </reference>
        </references>
      </pivotArea>
    </format>
    <format dxfId="568">
      <pivotArea dataOnly="0" labelOnly="1" outline="0" fieldPosition="0">
        <references count="1">
          <reference field="0" count="50">
            <x v="87"/>
            <x v="88"/>
            <x v="89"/>
            <x v="90"/>
            <x v="93"/>
            <x v="95"/>
            <x v="96"/>
            <x v="97"/>
            <x v="98"/>
            <x v="101"/>
            <x v="103"/>
            <x v="104"/>
            <x v="105"/>
            <x v="106"/>
            <x v="107"/>
            <x v="109"/>
            <x v="112"/>
            <x v="113"/>
            <x v="114"/>
            <x v="116"/>
            <x v="122"/>
            <x v="125"/>
            <x v="128"/>
            <x v="132"/>
            <x v="133"/>
            <x v="137"/>
            <x v="140"/>
            <x v="145"/>
            <x v="148"/>
            <x v="151"/>
            <x v="159"/>
            <x v="160"/>
            <x v="176"/>
            <x v="177"/>
            <x v="178"/>
            <x v="179"/>
            <x v="186"/>
            <x v="187"/>
            <x v="190"/>
            <x v="191"/>
            <x v="192"/>
            <x v="193"/>
            <x v="200"/>
            <x v="203"/>
            <x v="204"/>
            <x v="209"/>
            <x v="222"/>
            <x v="223"/>
            <x v="224"/>
            <x v="235"/>
          </reference>
        </references>
      </pivotArea>
    </format>
    <format dxfId="567">
      <pivotArea dataOnly="0" labelOnly="1" outline="0" fieldPosition="0">
        <references count="1">
          <reference field="0" count="11">
            <x v="236"/>
            <x v="237"/>
            <x v="239"/>
            <x v="242"/>
            <x v="282"/>
            <x v="283"/>
            <x v="289"/>
            <x v="290"/>
            <x v="291"/>
            <x v="292"/>
            <x v="304"/>
          </reference>
        </references>
      </pivotArea>
    </format>
    <format dxfId="566">
      <pivotArea dataOnly="0" labelOnly="1" outline="0" fieldPosition="0">
        <references count="1">
          <reference field="0" count="50">
            <x v="0"/>
            <x v="1"/>
            <x v="3"/>
            <x v="4"/>
            <x v="5"/>
            <x v="7"/>
            <x v="8"/>
            <x v="9"/>
            <x v="10"/>
            <x v="11"/>
            <x v="12"/>
            <x v="13"/>
            <x v="14"/>
            <x v="15"/>
            <x v="16"/>
            <x v="17"/>
            <x v="18"/>
            <x v="19"/>
            <x v="20"/>
            <x v="21"/>
            <x v="22"/>
            <x v="23"/>
            <x v="24"/>
            <x v="25"/>
            <x v="26"/>
            <x v="27"/>
            <x v="28"/>
            <x v="29"/>
            <x v="30"/>
            <x v="32"/>
            <x v="35"/>
            <x v="36"/>
            <x v="37"/>
            <x v="38"/>
            <x v="39"/>
            <x v="40"/>
            <x v="42"/>
            <x v="43"/>
            <x v="46"/>
            <x v="49"/>
            <x v="52"/>
            <x v="59"/>
            <x v="62"/>
            <x v="64"/>
            <x v="67"/>
            <x v="76"/>
            <x v="79"/>
            <x v="81"/>
            <x v="82"/>
            <x v="85"/>
          </reference>
        </references>
      </pivotArea>
    </format>
    <format dxfId="565">
      <pivotArea dataOnly="0" labelOnly="1" outline="0" fieldPosition="0">
        <references count="1">
          <reference field="0" count="50">
            <x v="87"/>
            <x v="88"/>
            <x v="89"/>
            <x v="90"/>
            <x v="93"/>
            <x v="95"/>
            <x v="96"/>
            <x v="97"/>
            <x v="98"/>
            <x v="101"/>
            <x v="103"/>
            <x v="104"/>
            <x v="105"/>
            <x v="106"/>
            <x v="107"/>
            <x v="109"/>
            <x v="112"/>
            <x v="113"/>
            <x v="114"/>
            <x v="116"/>
            <x v="122"/>
            <x v="125"/>
            <x v="128"/>
            <x v="132"/>
            <x v="133"/>
            <x v="137"/>
            <x v="140"/>
            <x v="145"/>
            <x v="148"/>
            <x v="151"/>
            <x v="159"/>
            <x v="160"/>
            <x v="176"/>
            <x v="177"/>
            <x v="178"/>
            <x v="179"/>
            <x v="186"/>
            <x v="187"/>
            <x v="190"/>
            <x v="191"/>
            <x v="192"/>
            <x v="193"/>
            <x v="200"/>
            <x v="203"/>
            <x v="204"/>
            <x v="209"/>
            <x v="222"/>
            <x v="223"/>
            <x v="224"/>
            <x v="235"/>
          </reference>
        </references>
      </pivotArea>
    </format>
    <format dxfId="564">
      <pivotArea dataOnly="0" labelOnly="1" outline="0" fieldPosition="0">
        <references count="1">
          <reference field="0" count="11">
            <x v="236"/>
            <x v="237"/>
            <x v="239"/>
            <x v="242"/>
            <x v="282"/>
            <x v="283"/>
            <x v="289"/>
            <x v="290"/>
            <x v="291"/>
            <x v="292"/>
            <x v="304"/>
          </reference>
        </references>
      </pivotArea>
    </format>
    <format dxfId="563">
      <pivotArea field="4" type="button" dataOnly="0" labelOnly="1" outline="0" axis="axisRow" fieldPosition="3"/>
    </format>
    <format dxfId="562">
      <pivotArea field="4" type="button" dataOnly="0" labelOnly="1" outline="0" axis="axisRow" fieldPosition="3"/>
    </format>
    <format dxfId="561">
      <pivotArea field="0" type="button" dataOnly="0" labelOnly="1" outline="0" axis="axisRow" fieldPosition="0"/>
    </format>
    <format dxfId="560">
      <pivotArea field="1" type="button" dataOnly="0" labelOnly="1" outline="0"/>
    </format>
    <format dxfId="559">
      <pivotArea field="2" type="button" dataOnly="0" labelOnly="1" outline="0" axis="axisRow" fieldPosition="1"/>
    </format>
    <format dxfId="558">
      <pivotArea field="6" type="button" dataOnly="0" labelOnly="1" outline="0" axis="axisRow" fieldPosition="5"/>
    </format>
    <format dxfId="557">
      <pivotArea field="5" type="button" dataOnly="0" labelOnly="1" outline="0" axis="axisRow" fieldPosition="4"/>
    </format>
    <format dxfId="556">
      <pivotArea field="4" type="button" dataOnly="0" labelOnly="1" outline="0" axis="axisRow" fieldPosition="3"/>
    </format>
    <format dxfId="555">
      <pivotArea field="0" type="button" dataOnly="0" labelOnly="1" outline="0" axis="axisRow" fieldPosition="0"/>
    </format>
    <format dxfId="554">
      <pivotArea field="1" type="button" dataOnly="0" labelOnly="1" outline="0"/>
    </format>
    <format dxfId="553">
      <pivotArea field="2" type="button" dataOnly="0" labelOnly="1" outline="0" axis="axisRow" fieldPosition="1"/>
    </format>
    <format dxfId="552">
      <pivotArea field="6" type="button" dataOnly="0" labelOnly="1" outline="0" axis="axisRow" fieldPosition="5"/>
    </format>
    <format dxfId="551">
      <pivotArea field="5" type="button" dataOnly="0" labelOnly="1" outline="0" axis="axisRow" fieldPosition="4"/>
    </format>
    <format dxfId="550">
      <pivotArea field="4" type="button" dataOnly="0" labelOnly="1" outline="0" axis="axisRow" fieldPosition="3"/>
    </format>
    <format dxfId="549">
      <pivotArea field="0" type="button" dataOnly="0" labelOnly="1" outline="0" axis="axisRow" fieldPosition="0"/>
    </format>
    <format dxfId="548">
      <pivotArea field="1" type="button" dataOnly="0" labelOnly="1" outline="0"/>
    </format>
    <format dxfId="547">
      <pivotArea field="2" type="button" dataOnly="0" labelOnly="1" outline="0" axis="axisRow" fieldPosition="1"/>
    </format>
    <format dxfId="546">
      <pivotArea field="6" type="button" dataOnly="0" labelOnly="1" outline="0" axis="axisRow" fieldPosition="5"/>
    </format>
    <format dxfId="545">
      <pivotArea field="5" type="button" dataOnly="0" labelOnly="1" outline="0" axis="axisRow" fieldPosition="4"/>
    </format>
    <format dxfId="544">
      <pivotArea field="4" type="button" dataOnly="0" labelOnly="1" outline="0" axis="axisRow" fieldPosition="3"/>
    </format>
    <format dxfId="543">
      <pivotArea field="0" type="button" dataOnly="0" labelOnly="1" outline="0" axis="axisRow" fieldPosition="0"/>
    </format>
    <format dxfId="542">
      <pivotArea field="1" type="button" dataOnly="0" labelOnly="1" outline="0"/>
    </format>
    <format dxfId="541">
      <pivotArea field="2" type="button" dataOnly="0" labelOnly="1" outline="0" axis="axisRow" fieldPosition="1"/>
    </format>
    <format dxfId="540">
      <pivotArea field="6" type="button" dataOnly="0" labelOnly="1" outline="0" axis="axisRow" fieldPosition="5"/>
    </format>
    <format dxfId="539">
      <pivotArea field="5" type="button" dataOnly="0" labelOnly="1" outline="0" axis="axisRow" fieldPosition="4"/>
    </format>
    <format dxfId="538">
      <pivotArea field="4" type="button" dataOnly="0" labelOnly="1" outline="0" axis="axisRow" fieldPosition="3"/>
    </format>
    <format dxfId="537">
      <pivotArea field="0" type="button" dataOnly="0" labelOnly="1" outline="0" axis="axisRow" fieldPosition="0"/>
    </format>
    <format dxfId="536">
      <pivotArea field="1" type="button" dataOnly="0" labelOnly="1" outline="0"/>
    </format>
    <format dxfId="535">
      <pivotArea field="2" type="button" dataOnly="0" labelOnly="1" outline="0" axis="axisRow" fieldPosition="1"/>
    </format>
    <format dxfId="534">
      <pivotArea field="6" type="button" dataOnly="0" labelOnly="1" outline="0" axis="axisRow" fieldPosition="5"/>
    </format>
    <format dxfId="533">
      <pivotArea field="5" type="button" dataOnly="0" labelOnly="1" outline="0" axis="axisRow" fieldPosition="4"/>
    </format>
    <format dxfId="532">
      <pivotArea field="4" type="button" dataOnly="0" labelOnly="1" outline="0" axis="axisRow" fieldPosition="3"/>
    </format>
    <format dxfId="531">
      <pivotArea dataOnly="0" labelOnly="1" outline="0" fieldPosition="0">
        <references count="1">
          <reference field="0" count="50">
            <x v="0"/>
            <x v="1"/>
            <x v="3"/>
            <x v="4"/>
            <x v="5"/>
            <x v="7"/>
            <x v="8"/>
            <x v="9"/>
            <x v="10"/>
            <x v="11"/>
            <x v="12"/>
            <x v="13"/>
            <x v="14"/>
            <x v="15"/>
            <x v="16"/>
            <x v="17"/>
            <x v="18"/>
            <x v="19"/>
            <x v="20"/>
            <x v="21"/>
            <x v="22"/>
            <x v="23"/>
            <x v="24"/>
            <x v="25"/>
            <x v="26"/>
            <x v="27"/>
            <x v="28"/>
            <x v="29"/>
            <x v="30"/>
            <x v="32"/>
            <x v="35"/>
            <x v="36"/>
            <x v="37"/>
            <x v="38"/>
            <x v="39"/>
            <x v="40"/>
            <x v="42"/>
            <x v="43"/>
            <x v="46"/>
            <x v="49"/>
            <x v="52"/>
            <x v="59"/>
            <x v="62"/>
            <x v="64"/>
            <x v="67"/>
            <x v="76"/>
            <x v="79"/>
            <x v="81"/>
            <x v="82"/>
            <x v="85"/>
          </reference>
        </references>
      </pivotArea>
    </format>
    <format dxfId="530">
      <pivotArea dataOnly="0" labelOnly="1" outline="0" fieldPosition="0">
        <references count="1">
          <reference field="0" count="50">
            <x v="87"/>
            <x v="88"/>
            <x v="89"/>
            <x v="90"/>
            <x v="93"/>
            <x v="95"/>
            <x v="96"/>
            <x v="97"/>
            <x v="98"/>
            <x v="101"/>
            <x v="103"/>
            <x v="104"/>
            <x v="105"/>
            <x v="106"/>
            <x v="107"/>
            <x v="109"/>
            <x v="112"/>
            <x v="113"/>
            <x v="114"/>
            <x v="116"/>
            <x v="122"/>
            <x v="125"/>
            <x v="128"/>
            <x v="132"/>
            <x v="133"/>
            <x v="137"/>
            <x v="140"/>
            <x v="145"/>
            <x v="148"/>
            <x v="151"/>
            <x v="159"/>
            <x v="160"/>
            <x v="176"/>
            <x v="177"/>
            <x v="178"/>
            <x v="179"/>
            <x v="186"/>
            <x v="187"/>
            <x v="190"/>
            <x v="191"/>
            <x v="192"/>
            <x v="193"/>
            <x v="200"/>
            <x v="203"/>
            <x v="204"/>
            <x v="209"/>
            <x v="222"/>
            <x v="223"/>
            <x v="224"/>
            <x v="235"/>
          </reference>
        </references>
      </pivotArea>
    </format>
    <format dxfId="529">
      <pivotArea dataOnly="0" labelOnly="1" outline="0" fieldPosition="0">
        <references count="1">
          <reference field="0" count="11">
            <x v="236"/>
            <x v="237"/>
            <x v="239"/>
            <x v="242"/>
            <x v="282"/>
            <x v="283"/>
            <x v="289"/>
            <x v="290"/>
            <x v="291"/>
            <x v="292"/>
            <x v="304"/>
          </reference>
        </references>
      </pivotArea>
    </format>
    <format dxfId="528">
      <pivotArea field="0" type="button" dataOnly="0" labelOnly="1" outline="0" axis="axisRow" fieldPosition="0"/>
    </format>
    <format dxfId="527">
      <pivotArea field="1" type="button" dataOnly="0" labelOnly="1" outline="0"/>
    </format>
    <format dxfId="526">
      <pivotArea field="2" type="button" dataOnly="0" labelOnly="1" outline="0" axis="axisRow" fieldPosition="1"/>
    </format>
    <format dxfId="525">
      <pivotArea field="6" type="button" dataOnly="0" labelOnly="1" outline="0" axis="axisRow" fieldPosition="5"/>
    </format>
    <format dxfId="524">
      <pivotArea field="5" type="button" dataOnly="0" labelOnly="1" outline="0" axis="axisRow" fieldPosition="4"/>
    </format>
    <format dxfId="523">
      <pivotArea field="4" type="button" dataOnly="0" labelOnly="1" outline="0" axis="axisRow" fieldPosition="3"/>
    </format>
    <format dxfId="522">
      <pivotArea field="5" type="button" dataOnly="0" labelOnly="1" outline="0" axis="axisRow" fieldPosition="4"/>
    </format>
    <format dxfId="521">
      <pivotArea field="6" type="button" dataOnly="0" labelOnly="1" outline="0" axis="axisRow" fieldPosition="5"/>
    </format>
    <format dxfId="520">
      <pivotArea field="0" type="button" dataOnly="0" labelOnly="1" outline="0" axis="axisRow" fieldPosition="0"/>
    </format>
    <format dxfId="519">
      <pivotArea field="1" type="button" dataOnly="0" labelOnly="1" outline="0"/>
    </format>
    <format dxfId="518">
      <pivotArea field="2" type="button" dataOnly="0" labelOnly="1" outline="0" axis="axisRow" fieldPosition="1"/>
    </format>
    <format dxfId="517">
      <pivotArea field="6" type="button" dataOnly="0" labelOnly="1" outline="0" axis="axisRow" fieldPosition="5"/>
    </format>
    <format dxfId="516">
      <pivotArea field="5" type="button" dataOnly="0" labelOnly="1" outline="0" axis="axisRow" fieldPosition="4"/>
    </format>
    <format dxfId="515">
      <pivotArea field="4" type="button" dataOnly="0" labelOnly="1" outline="0" axis="axisRow" fieldPosition="3"/>
    </format>
    <format dxfId="514">
      <pivotArea field="0" type="button" dataOnly="0" labelOnly="1" outline="0" axis="axisRow" fieldPosition="0"/>
    </format>
    <format dxfId="513">
      <pivotArea field="1" type="button" dataOnly="0" labelOnly="1" outline="0"/>
    </format>
    <format dxfId="512">
      <pivotArea field="2" type="button" dataOnly="0" labelOnly="1" outline="0" axis="axisRow" fieldPosition="1"/>
    </format>
    <format dxfId="511">
      <pivotArea field="6" type="button" dataOnly="0" labelOnly="1" outline="0" axis="axisRow" fieldPosition="5"/>
    </format>
    <format dxfId="510">
      <pivotArea field="5" type="button" dataOnly="0" labelOnly="1" outline="0" axis="axisRow" fieldPosition="4"/>
    </format>
    <format dxfId="509">
      <pivotArea field="4" type="button" dataOnly="0" labelOnly="1" outline="0" axis="axisRow" fieldPosition="3"/>
    </format>
    <format dxfId="508">
      <pivotArea field="4" type="button" dataOnly="0" labelOnly="1" outline="0" axis="axisRow" fieldPosition="3"/>
    </format>
    <format dxfId="507">
      <pivotArea field="0" type="button" dataOnly="0" labelOnly="1" outline="0" axis="axisRow" fieldPosition="0"/>
    </format>
    <format dxfId="506">
      <pivotArea field="1" type="button" dataOnly="0" labelOnly="1" outline="0"/>
    </format>
    <format dxfId="505">
      <pivotArea field="2" type="button" dataOnly="0" labelOnly="1" outline="0" axis="axisRow" fieldPosition="1"/>
    </format>
    <format dxfId="504">
      <pivotArea field="6" type="button" dataOnly="0" labelOnly="1" outline="0" axis="axisRow" fieldPosition="5"/>
    </format>
    <format dxfId="503">
      <pivotArea field="5" type="button" dataOnly="0" labelOnly="1" outline="0" axis="axisRow" fieldPosition="4"/>
    </format>
    <format dxfId="502">
      <pivotArea field="4" type="button" dataOnly="0" labelOnly="1" outline="0" axis="axisRow" fieldPosition="3"/>
    </format>
    <format dxfId="501">
      <pivotArea type="all" dataOnly="0" outline="0" fieldPosition="0"/>
    </format>
    <format dxfId="500">
      <pivotArea type="all" dataOnly="0" outline="0" fieldPosition="0"/>
    </format>
    <format dxfId="499">
      <pivotArea field="0" type="button" dataOnly="0" labelOnly="1" outline="0" axis="axisRow" fieldPosition="0"/>
    </format>
    <format dxfId="498">
      <pivotArea field="1" type="button" dataOnly="0" labelOnly="1" outline="0"/>
    </format>
    <format dxfId="497">
      <pivotArea field="2" type="button" dataOnly="0" labelOnly="1" outline="0" axis="axisRow" fieldPosition="1"/>
    </format>
    <format dxfId="496">
      <pivotArea field="6" type="button" dataOnly="0" labelOnly="1" outline="0" axis="axisRow" fieldPosition="5"/>
    </format>
    <format dxfId="495">
      <pivotArea field="5" type="button" dataOnly="0" labelOnly="1" outline="0" axis="axisRow" fieldPosition="4"/>
    </format>
    <format dxfId="494">
      <pivotArea field="4" type="button" dataOnly="0" labelOnly="1" outline="0" axis="axisRow" fieldPosition="3"/>
    </format>
    <format dxfId="493">
      <pivotArea type="all" dataOnly="0" outline="0" fieldPosition="0"/>
    </format>
    <format dxfId="492">
      <pivotArea type="all" dataOnly="0" outline="0" fieldPosition="0"/>
    </format>
    <format dxfId="491">
      <pivotArea type="all" dataOnly="0" outline="0" fieldPosition="0"/>
    </format>
    <format dxfId="490">
      <pivotArea field="3" type="button" dataOnly="0" labelOnly="1" outline="0" axis="axisRow" fieldPosition="2"/>
    </format>
    <format dxfId="489">
      <pivotArea dataOnly="0" labelOnly="1" outline="0" fieldPosition="0">
        <references count="3">
          <reference field="0" count="1" selected="0">
            <x v="0"/>
          </reference>
          <reference field="2" count="1" selected="0">
            <x v="285"/>
          </reference>
          <reference field="3" count="1" defaultSubtotal="1">
            <x v="0"/>
          </reference>
        </references>
      </pivotArea>
    </format>
    <format dxfId="488">
      <pivotArea dataOnly="0" labelOnly="1" outline="0" fieldPosition="0">
        <references count="3">
          <reference field="0" count="1" selected="0">
            <x v="1"/>
          </reference>
          <reference field="2" count="1" selected="0">
            <x v="301"/>
          </reference>
          <reference field="3" count="1" defaultSubtotal="1">
            <x v="0"/>
          </reference>
        </references>
      </pivotArea>
    </format>
    <format dxfId="487">
      <pivotArea dataOnly="0" labelOnly="1" outline="0" fieldPosition="0">
        <references count="3">
          <reference field="0" count="1" selected="0">
            <x v="3"/>
          </reference>
          <reference field="2" count="1" selected="0">
            <x v="284"/>
          </reference>
          <reference field="3" count="1" defaultSubtotal="1">
            <x v="0"/>
          </reference>
        </references>
      </pivotArea>
    </format>
    <format dxfId="486">
      <pivotArea dataOnly="0" labelOnly="1" outline="0" fieldPosition="0">
        <references count="3">
          <reference field="0" count="1" selected="0">
            <x v="5"/>
          </reference>
          <reference field="2" count="1" selected="0">
            <x v="176"/>
          </reference>
          <reference field="3" count="1" defaultSubtotal="1">
            <x v="11"/>
          </reference>
        </references>
      </pivotArea>
    </format>
    <format dxfId="485">
      <pivotArea dataOnly="0" labelOnly="1" outline="0" fieldPosition="0">
        <references count="3">
          <reference field="0" count="1" selected="0">
            <x v="7"/>
          </reference>
          <reference field="2" count="1" selected="0">
            <x v="283"/>
          </reference>
          <reference field="3" count="1" defaultSubtotal="1">
            <x v="22"/>
          </reference>
        </references>
      </pivotArea>
    </format>
    <format dxfId="484">
      <pivotArea dataOnly="0" labelOnly="1" outline="0" fieldPosition="0">
        <references count="3">
          <reference field="0" count="1" selected="0">
            <x v="8"/>
          </reference>
          <reference field="2" count="1" selected="0">
            <x v="309"/>
          </reference>
          <reference field="3" count="1" defaultSubtotal="1">
            <x v="14"/>
          </reference>
        </references>
      </pivotArea>
    </format>
    <format dxfId="483">
      <pivotArea dataOnly="0" labelOnly="1" outline="0" fieldPosition="0">
        <references count="3">
          <reference field="0" count="1" selected="0">
            <x v="9"/>
          </reference>
          <reference field="2" count="1" selected="0">
            <x v="17"/>
          </reference>
          <reference field="3" count="1" defaultSubtotal="1">
            <x v="11"/>
          </reference>
        </references>
      </pivotArea>
    </format>
    <format dxfId="482">
      <pivotArea dataOnly="0" labelOnly="1" outline="0" fieldPosition="0">
        <references count="3">
          <reference field="0" count="1" selected="0">
            <x v="10"/>
          </reference>
          <reference field="2" count="1" selected="0">
            <x v="113"/>
          </reference>
          <reference field="3" count="1" defaultSubtotal="1">
            <x v="2"/>
          </reference>
        </references>
      </pivotArea>
    </format>
    <format dxfId="481">
      <pivotArea dataOnly="0" labelOnly="1" outline="0" fieldPosition="0">
        <references count="3">
          <reference field="0" count="1" selected="0">
            <x v="11"/>
          </reference>
          <reference field="2" count="1" selected="0">
            <x v="210"/>
          </reference>
          <reference field="3" count="1" defaultSubtotal="1">
            <x v="3"/>
          </reference>
        </references>
      </pivotArea>
    </format>
    <format dxfId="480">
      <pivotArea dataOnly="0" labelOnly="1" outline="0" fieldPosition="0">
        <references count="3">
          <reference field="0" count="1" selected="0">
            <x v="12"/>
          </reference>
          <reference field="2" count="1" selected="0">
            <x v="248"/>
          </reference>
          <reference field="3" count="1" defaultSubtotal="1">
            <x v="4"/>
          </reference>
        </references>
      </pivotArea>
    </format>
    <format dxfId="479">
      <pivotArea dataOnly="0" labelOnly="1" outline="0" fieldPosition="0">
        <references count="3">
          <reference field="0" count="1" selected="0">
            <x v="13"/>
          </reference>
          <reference field="2" count="1" selected="0">
            <x v="299"/>
          </reference>
          <reference field="3" count="1" defaultSubtotal="1">
            <x v="6"/>
          </reference>
        </references>
      </pivotArea>
    </format>
    <format dxfId="478">
      <pivotArea dataOnly="0" labelOnly="1" outline="0" fieldPosition="0">
        <references count="3">
          <reference field="0" count="1" selected="0">
            <x v="14"/>
          </reference>
          <reference field="2" count="1" selected="0">
            <x v="308"/>
          </reference>
          <reference field="3" count="1" defaultSubtotal="1">
            <x v="6"/>
          </reference>
        </references>
      </pivotArea>
    </format>
    <format dxfId="477">
      <pivotArea dataOnly="0" labelOnly="1" outline="0" fieldPosition="0">
        <references count="3">
          <reference field="0" count="1" selected="0">
            <x v="15"/>
          </reference>
          <reference field="2" count="1" selected="0">
            <x v="227"/>
          </reference>
          <reference field="3" count="1" defaultSubtotal="1">
            <x v="6"/>
          </reference>
        </references>
      </pivotArea>
    </format>
    <format dxfId="476">
      <pivotArea dataOnly="0" labelOnly="1" outline="0" fieldPosition="0">
        <references count="3">
          <reference field="0" count="1" selected="0">
            <x v="16"/>
          </reference>
          <reference field="2" count="1" selected="0">
            <x v="228"/>
          </reference>
          <reference field="3" count="1" defaultSubtotal="1">
            <x v="7"/>
          </reference>
        </references>
      </pivotArea>
    </format>
    <format dxfId="475">
      <pivotArea dataOnly="0" labelOnly="1" outline="0" fieldPosition="0">
        <references count="3">
          <reference field="0" count="1" selected="0">
            <x v="17"/>
          </reference>
          <reference field="2" count="1" selected="0">
            <x v="297"/>
          </reference>
          <reference field="3" count="1" defaultSubtotal="1">
            <x v="7"/>
          </reference>
        </references>
      </pivotArea>
    </format>
    <format dxfId="474">
      <pivotArea dataOnly="0" labelOnly="1" outline="0" fieldPosition="0">
        <references count="3">
          <reference field="0" count="1" selected="0">
            <x v="18"/>
          </reference>
          <reference field="2" count="1" selected="0">
            <x v="304"/>
          </reference>
          <reference field="3" count="1" defaultSubtotal="1">
            <x v="7"/>
          </reference>
        </references>
      </pivotArea>
    </format>
    <format dxfId="473">
      <pivotArea dataOnly="0" labelOnly="1" outline="0" fieldPosition="0">
        <references count="3">
          <reference field="0" count="1" selected="0">
            <x v="19"/>
          </reference>
          <reference field="2" count="1" selected="0">
            <x v="305"/>
          </reference>
          <reference field="3" count="1" defaultSubtotal="1">
            <x v="7"/>
          </reference>
        </references>
      </pivotArea>
    </format>
    <format dxfId="472">
      <pivotArea dataOnly="0" labelOnly="1" outline="0" fieldPosition="0">
        <references count="3">
          <reference field="0" count="1" selected="0">
            <x v="20"/>
          </reference>
          <reference field="2" count="1" selected="0">
            <x v="298"/>
          </reference>
          <reference field="3" count="1" defaultSubtotal="1">
            <x v="7"/>
          </reference>
        </references>
      </pivotArea>
    </format>
    <format dxfId="471">
      <pivotArea dataOnly="0" labelOnly="1" outline="0" fieldPosition="0">
        <references count="3">
          <reference field="0" count="1" selected="0">
            <x v="21"/>
          </reference>
          <reference field="2" count="1" selected="0">
            <x v="130"/>
          </reference>
          <reference field="3" count="1" defaultSubtotal="1">
            <x v="7"/>
          </reference>
        </references>
      </pivotArea>
    </format>
    <format dxfId="470">
      <pivotArea dataOnly="0" labelOnly="1" outline="0" fieldPosition="0">
        <references count="3">
          <reference field="0" count="1" selected="0">
            <x v="22"/>
          </reference>
          <reference field="2" count="1" selected="0">
            <x v="129"/>
          </reference>
          <reference field="3" count="1" defaultSubtotal="1">
            <x v="7"/>
          </reference>
        </references>
      </pivotArea>
    </format>
    <format dxfId="469">
      <pivotArea dataOnly="0" labelOnly="1" outline="0" fieldPosition="0">
        <references count="3">
          <reference field="0" count="1" selected="0">
            <x v="23"/>
          </reference>
          <reference field="2" count="1" selected="0">
            <x v="291"/>
          </reference>
          <reference field="3" count="1" defaultSubtotal="1">
            <x v="7"/>
          </reference>
        </references>
      </pivotArea>
    </format>
    <format dxfId="468">
      <pivotArea dataOnly="0" labelOnly="1" outline="0" fieldPosition="0">
        <references count="3">
          <reference field="0" count="1" selected="0">
            <x v="24"/>
          </reference>
          <reference field="2" count="1" selected="0">
            <x v="220"/>
          </reference>
          <reference field="3" count="1" defaultSubtotal="1">
            <x v="7"/>
          </reference>
        </references>
      </pivotArea>
    </format>
    <format dxfId="467">
      <pivotArea dataOnly="0" labelOnly="1" outline="0" fieldPosition="0">
        <references count="3">
          <reference field="0" count="1" selected="0">
            <x v="25"/>
          </reference>
          <reference field="2" count="1" selected="0">
            <x v="219"/>
          </reference>
          <reference field="3" count="1" defaultSubtotal="1">
            <x v="7"/>
          </reference>
        </references>
      </pivotArea>
    </format>
    <format dxfId="466">
      <pivotArea dataOnly="0" labelOnly="1" outline="0" fieldPosition="0">
        <references count="3">
          <reference field="0" count="1" selected="0">
            <x v="26"/>
          </reference>
          <reference field="2" count="1" selected="0">
            <x v="296"/>
          </reference>
          <reference field="3" count="1" defaultSubtotal="1">
            <x v="7"/>
          </reference>
        </references>
      </pivotArea>
    </format>
    <format dxfId="465">
      <pivotArea dataOnly="0" labelOnly="1" outline="0" fieldPosition="0">
        <references count="3">
          <reference field="0" count="1" selected="0">
            <x v="27"/>
          </reference>
          <reference field="2" count="1" selected="0">
            <x v="99"/>
          </reference>
          <reference field="3" count="1" defaultSubtotal="1">
            <x v="7"/>
          </reference>
        </references>
      </pivotArea>
    </format>
    <format dxfId="464">
      <pivotArea dataOnly="0" labelOnly="1" outline="0" fieldPosition="0">
        <references count="3">
          <reference field="0" count="1" selected="0">
            <x v="28"/>
          </reference>
          <reference field="2" count="1" selected="0">
            <x v="225"/>
          </reference>
          <reference field="3" count="1" defaultSubtotal="1">
            <x v="7"/>
          </reference>
        </references>
      </pivotArea>
    </format>
    <format dxfId="463">
      <pivotArea dataOnly="0" labelOnly="1" outline="0" fieldPosition="0">
        <references count="3">
          <reference field="0" count="1" selected="0">
            <x v="29"/>
          </reference>
          <reference field="2" count="1" selected="0">
            <x v="28"/>
          </reference>
          <reference field="3" count="1" defaultSubtotal="1">
            <x v="7"/>
          </reference>
        </references>
      </pivotArea>
    </format>
    <format dxfId="462">
      <pivotArea dataOnly="0" labelOnly="1" outline="0" fieldPosition="0">
        <references count="3">
          <reference field="0" count="1" selected="0">
            <x v="30"/>
          </reference>
          <reference field="2" count="1" selected="0">
            <x v="100"/>
          </reference>
          <reference field="3" count="1" defaultSubtotal="1">
            <x v="7"/>
          </reference>
        </references>
      </pivotArea>
    </format>
    <format dxfId="461">
      <pivotArea dataOnly="0" labelOnly="1" outline="0" fieldPosition="0">
        <references count="3">
          <reference field="0" count="1" selected="0">
            <x v="32"/>
          </reference>
          <reference field="2" count="1" selected="0">
            <x v="98"/>
          </reference>
          <reference field="3" count="1" defaultSubtotal="1">
            <x v="7"/>
          </reference>
        </references>
      </pivotArea>
    </format>
    <format dxfId="460">
      <pivotArea dataOnly="0" labelOnly="1" outline="0" fieldPosition="0">
        <references count="3">
          <reference field="0" count="1" selected="0">
            <x v="35"/>
          </reference>
          <reference field="2" count="1" selected="0">
            <x v="281"/>
          </reference>
          <reference field="3" count="1" defaultSubtotal="1">
            <x v="7"/>
          </reference>
        </references>
      </pivotArea>
    </format>
    <format dxfId="459">
      <pivotArea dataOnly="0" labelOnly="1" outline="0" fieldPosition="0">
        <references count="3">
          <reference field="0" count="1" selected="0">
            <x v="36"/>
          </reference>
          <reference field="2" count="1" selected="0">
            <x v="216"/>
          </reference>
          <reference field="3" count="1" defaultSubtotal="1">
            <x v="7"/>
          </reference>
        </references>
      </pivotArea>
    </format>
    <format dxfId="458">
      <pivotArea dataOnly="0" labelOnly="1" outline="0" fieldPosition="0">
        <references count="3">
          <reference field="0" count="1" selected="0">
            <x v="37"/>
          </reference>
          <reference field="2" count="1" selected="0">
            <x v="295"/>
          </reference>
          <reference field="3" count="1" defaultSubtotal="1">
            <x v="7"/>
          </reference>
        </references>
      </pivotArea>
    </format>
    <format dxfId="457">
      <pivotArea dataOnly="0" labelOnly="1" outline="0" fieldPosition="0">
        <references count="3">
          <reference field="0" count="1" selected="0">
            <x v="38"/>
          </reference>
          <reference field="2" count="1" selected="0">
            <x v="56"/>
          </reference>
          <reference field="3" count="1" defaultSubtotal="1">
            <x v="7"/>
          </reference>
        </references>
      </pivotArea>
    </format>
    <format dxfId="456">
      <pivotArea dataOnly="0" labelOnly="1" outline="0" fieldPosition="0">
        <references count="3">
          <reference field="0" count="1" selected="0">
            <x v="39"/>
          </reference>
          <reference field="2" count="1" selected="0">
            <x v="273"/>
          </reference>
          <reference field="3" count="1" defaultSubtotal="1">
            <x v="7"/>
          </reference>
        </references>
      </pivotArea>
    </format>
    <format dxfId="455">
      <pivotArea dataOnly="0" labelOnly="1" outline="0" fieldPosition="0">
        <references count="3">
          <reference field="0" count="1" selected="0">
            <x v="40"/>
          </reference>
          <reference field="2" count="1" selected="0">
            <x v="88"/>
          </reference>
          <reference field="3" count="1" defaultSubtotal="1">
            <x v="7"/>
          </reference>
        </references>
      </pivotArea>
    </format>
    <format dxfId="454">
      <pivotArea dataOnly="0" labelOnly="1" outline="0" fieldPosition="0">
        <references count="3">
          <reference field="0" count="1" selected="0">
            <x v="42"/>
          </reference>
          <reference field="2" count="1" selected="0">
            <x v="204"/>
          </reference>
          <reference field="3" count="1" defaultSubtotal="1">
            <x v="7"/>
          </reference>
        </references>
      </pivotArea>
    </format>
    <format dxfId="453">
      <pivotArea dataOnly="0" labelOnly="1" outline="0" fieldPosition="0">
        <references count="3">
          <reference field="0" count="1" selected="0">
            <x v="43"/>
          </reference>
          <reference field="2" count="1" selected="0">
            <x v="206"/>
          </reference>
          <reference field="3" count="1" defaultSubtotal="1">
            <x v="7"/>
          </reference>
        </references>
      </pivotArea>
    </format>
    <format dxfId="452">
      <pivotArea dataOnly="0" labelOnly="1" outline="0" fieldPosition="0">
        <references count="3">
          <reference field="0" count="1" selected="0">
            <x v="46"/>
          </reference>
          <reference field="2" count="1" selected="0">
            <x v="87"/>
          </reference>
          <reference field="3" count="1" defaultSubtotal="1">
            <x v="0"/>
          </reference>
        </references>
      </pivotArea>
    </format>
    <format dxfId="451">
      <pivotArea dataOnly="0" labelOnly="1" outline="0" fieldPosition="0">
        <references count="3">
          <reference field="0" count="1" selected="0">
            <x v="49"/>
          </reference>
          <reference field="2" count="1" selected="0">
            <x v="12"/>
          </reference>
          <reference field="3" count="1" defaultSubtotal="1">
            <x v="20"/>
          </reference>
        </references>
      </pivotArea>
    </format>
    <format dxfId="450">
      <pivotArea dataOnly="0" labelOnly="1" outline="0" fieldPosition="0">
        <references count="3">
          <reference field="0" count="1" selected="0">
            <x v="52"/>
          </reference>
          <reference field="2" count="1" selected="0">
            <x v="80"/>
          </reference>
          <reference field="3" count="1" defaultSubtotal="1">
            <x v="20"/>
          </reference>
        </references>
      </pivotArea>
    </format>
    <format dxfId="449">
      <pivotArea dataOnly="0" labelOnly="1" outline="0" fieldPosition="0">
        <references count="3">
          <reference field="0" count="1" selected="0">
            <x v="59"/>
          </reference>
          <reference field="2" count="1" selected="0">
            <x v="68"/>
          </reference>
          <reference field="3" count="1" defaultSubtotal="1">
            <x v="21"/>
          </reference>
        </references>
      </pivotArea>
    </format>
    <format dxfId="448">
      <pivotArea dataOnly="0" labelOnly="1" outline="0" fieldPosition="0">
        <references count="3">
          <reference field="0" count="1" selected="0">
            <x v="62"/>
          </reference>
          <reference field="2" count="1" selected="0">
            <x v="20"/>
          </reference>
          <reference field="3" count="1" defaultSubtotal="1">
            <x v="11"/>
          </reference>
        </references>
      </pivotArea>
    </format>
    <format dxfId="447">
      <pivotArea dataOnly="0" labelOnly="1" outline="0" fieldPosition="0">
        <references count="3">
          <reference field="0" count="1" selected="0">
            <x v="64"/>
          </reference>
          <reference field="2" count="1" selected="0">
            <x v="257"/>
          </reference>
          <reference field="3" count="1" defaultSubtotal="1">
            <x v="39"/>
          </reference>
        </references>
      </pivotArea>
    </format>
    <format dxfId="446">
      <pivotArea dataOnly="0" labelOnly="1" outline="0" fieldPosition="0">
        <references count="3">
          <reference field="0" count="1" selected="0">
            <x v="67"/>
          </reference>
          <reference field="2" count="1" selected="0">
            <x v="249"/>
          </reference>
          <reference field="3" count="1" defaultSubtotal="1">
            <x v="36"/>
          </reference>
        </references>
      </pivotArea>
    </format>
    <format dxfId="445">
      <pivotArea dataOnly="0" labelOnly="1" outline="0" fieldPosition="0">
        <references count="3">
          <reference field="0" count="1" selected="0">
            <x v="76"/>
          </reference>
          <reference field="2" count="1" selected="0">
            <x v="47"/>
          </reference>
          <reference field="3" count="1" defaultSubtotal="1">
            <x v="37"/>
          </reference>
        </references>
      </pivotArea>
    </format>
    <format dxfId="444">
      <pivotArea dataOnly="0" labelOnly="1" outline="0" fieldPosition="0">
        <references count="3">
          <reference field="0" count="1" selected="0">
            <x v="79"/>
          </reference>
          <reference field="2" count="1" selected="0">
            <x v="122"/>
          </reference>
          <reference field="3" count="1" defaultSubtotal="1">
            <x v="37"/>
          </reference>
        </references>
      </pivotArea>
    </format>
    <format dxfId="443">
      <pivotArea dataOnly="0" labelOnly="1" outline="0" fieldPosition="0">
        <references count="3">
          <reference field="0" count="1" selected="0">
            <x v="81"/>
          </reference>
          <reference field="2" count="1" selected="0">
            <x v="134"/>
          </reference>
          <reference field="3" count="1" defaultSubtotal="1">
            <x v="20"/>
          </reference>
        </references>
      </pivotArea>
    </format>
    <format dxfId="442">
      <pivotArea dataOnly="0" labelOnly="1" outline="0" fieldPosition="0">
        <references count="3">
          <reference field="0" count="1" selected="0">
            <x v="82"/>
          </reference>
          <reference field="2" count="1" selected="0">
            <x v="268"/>
          </reference>
          <reference field="3" count="1" defaultSubtotal="1">
            <x v="37"/>
          </reference>
        </references>
      </pivotArea>
    </format>
    <format dxfId="441">
      <pivotArea dataOnly="0" labelOnly="1" outline="0" fieldPosition="0">
        <references count="3">
          <reference field="0" count="1" selected="0">
            <x v="85"/>
          </reference>
          <reference field="2" count="1" selected="0">
            <x v="242"/>
          </reference>
          <reference field="3" count="1" defaultSubtotal="1">
            <x v="37"/>
          </reference>
        </references>
      </pivotArea>
    </format>
    <format dxfId="440">
      <pivotArea dataOnly="0" labelOnly="1" outline="0" fieldPosition="0">
        <references count="3">
          <reference field="0" count="1" selected="0">
            <x v="87"/>
          </reference>
          <reference field="2" count="1" selected="0">
            <x v="54"/>
          </reference>
          <reference field="3" count="1" defaultSubtotal="1">
            <x v="10"/>
          </reference>
        </references>
      </pivotArea>
    </format>
    <format dxfId="439">
      <pivotArea dataOnly="0" labelOnly="1" outline="0" fieldPosition="0">
        <references count="3">
          <reference field="0" count="1" selected="0">
            <x v="88"/>
          </reference>
          <reference field="2" count="1" selected="0">
            <x v="160"/>
          </reference>
          <reference field="3" count="1" defaultSubtotal="1">
            <x v="20"/>
          </reference>
        </references>
      </pivotArea>
    </format>
    <format dxfId="438">
      <pivotArea dataOnly="0" labelOnly="1" outline="0" fieldPosition="0">
        <references count="3">
          <reference field="0" count="1" selected="0">
            <x v="89"/>
          </reference>
          <reference field="2" count="1" selected="0">
            <x v="124"/>
          </reference>
          <reference field="3" count="1" defaultSubtotal="1">
            <x v="28"/>
          </reference>
        </references>
      </pivotArea>
    </format>
    <format dxfId="437">
      <pivotArea dataOnly="0" labelOnly="1" outline="0" fieldPosition="0">
        <references count="3">
          <reference field="0" count="1" selected="0">
            <x v="90"/>
          </reference>
          <reference field="2" count="1" selected="0">
            <x v="50"/>
          </reference>
          <reference field="3" count="1" defaultSubtotal="1">
            <x v="29"/>
          </reference>
        </references>
      </pivotArea>
    </format>
    <format dxfId="436">
      <pivotArea dataOnly="0" labelOnly="1" outline="0" fieldPosition="0">
        <references count="3">
          <reference field="0" count="1" selected="0">
            <x v="93"/>
          </reference>
          <reference field="2" count="1" selected="0">
            <x v="230"/>
          </reference>
          <reference field="3" count="1" defaultSubtotal="1">
            <x v="36"/>
          </reference>
        </references>
      </pivotArea>
    </format>
    <format dxfId="435">
      <pivotArea dataOnly="0" labelOnly="1" outline="0" fieldPosition="0">
        <references count="3">
          <reference field="0" count="1" selected="0">
            <x v="95"/>
          </reference>
          <reference field="2" count="1" selected="0">
            <x v="229"/>
          </reference>
          <reference field="3" count="1" defaultSubtotal="1">
            <x v="20"/>
          </reference>
        </references>
      </pivotArea>
    </format>
    <format dxfId="434">
      <pivotArea dataOnly="0" labelOnly="1" outline="0" fieldPosition="0">
        <references count="3">
          <reference field="0" count="1" selected="0">
            <x v="96"/>
          </reference>
          <reference field="2" count="1" selected="0">
            <x v="67"/>
          </reference>
          <reference field="3" count="1" defaultSubtotal="1">
            <x v="28"/>
          </reference>
        </references>
      </pivotArea>
    </format>
    <format dxfId="433">
      <pivotArea dataOnly="0" labelOnly="1" outline="0" fieldPosition="0">
        <references count="3">
          <reference field="0" count="1" selected="0">
            <x v="97"/>
          </reference>
          <reference field="2" count="1" selected="0">
            <x v="65"/>
          </reference>
          <reference field="3" count="1" defaultSubtotal="1">
            <x v="29"/>
          </reference>
        </references>
      </pivotArea>
    </format>
    <format dxfId="432">
      <pivotArea dataOnly="0" labelOnly="1" outline="0" fieldPosition="0">
        <references count="3">
          <reference field="0" count="1" selected="0">
            <x v="98"/>
          </reference>
          <reference field="2" count="1" selected="0">
            <x v="136"/>
          </reference>
          <reference field="3" count="1" defaultSubtotal="1">
            <x v="20"/>
          </reference>
        </references>
      </pivotArea>
    </format>
    <format dxfId="431">
      <pivotArea dataOnly="0" labelOnly="1" outline="0" fieldPosition="0">
        <references count="3">
          <reference field="0" count="1" selected="0">
            <x v="101"/>
          </reference>
          <reference field="2" count="1" selected="0">
            <x v="66"/>
          </reference>
          <reference field="3" count="1" defaultSubtotal="1">
            <x v="10"/>
          </reference>
        </references>
      </pivotArea>
    </format>
    <format dxfId="430">
      <pivotArea dataOnly="0" labelOnly="1" outline="0" fieldPosition="0">
        <references count="3">
          <reference field="0" count="1" selected="0">
            <x v="103"/>
          </reference>
          <reference field="2" count="1" selected="0">
            <x v="62"/>
          </reference>
          <reference field="3" count="1" defaultSubtotal="1">
            <x v="28"/>
          </reference>
        </references>
      </pivotArea>
    </format>
    <format dxfId="429">
      <pivotArea dataOnly="0" labelOnly="1" outline="0" fieldPosition="0">
        <references count="3">
          <reference field="0" count="1" selected="0">
            <x v="104"/>
          </reference>
          <reference field="2" count="1" selected="0">
            <x v="63"/>
          </reference>
          <reference field="3" count="1" defaultSubtotal="1">
            <x v="29"/>
          </reference>
        </references>
      </pivotArea>
    </format>
    <format dxfId="428">
      <pivotArea dataOnly="0" labelOnly="1" outline="0" fieldPosition="0">
        <references count="3">
          <reference field="0" count="1" selected="0">
            <x v="105"/>
          </reference>
          <reference field="2" count="1" selected="0">
            <x v="37"/>
          </reference>
          <reference field="3" count="1" defaultSubtotal="1">
            <x v="39"/>
          </reference>
        </references>
      </pivotArea>
    </format>
    <format dxfId="427">
      <pivotArea dataOnly="0" labelOnly="1" outline="0" fieldPosition="0">
        <references count="3">
          <reference field="0" count="1" selected="0">
            <x v="106"/>
          </reference>
          <reference field="2" count="1" selected="0">
            <x v="133"/>
          </reference>
          <reference field="3" count="1" defaultSubtotal="1">
            <x v="12"/>
          </reference>
        </references>
      </pivotArea>
    </format>
    <format dxfId="426">
      <pivotArea dataOnly="0" labelOnly="1" outline="0" fieldPosition="0">
        <references count="3">
          <reference field="0" count="1" selected="0">
            <x v="107"/>
          </reference>
          <reference field="2" count="1" selected="0">
            <x v="132"/>
          </reference>
          <reference field="3" count="1" defaultSubtotal="1">
            <x v="17"/>
          </reference>
        </references>
      </pivotArea>
    </format>
    <format dxfId="425">
      <pivotArea dataOnly="0" labelOnly="1" outline="0" fieldPosition="0">
        <references count="3">
          <reference field="0" count="1" selected="0">
            <x v="109"/>
          </reference>
          <reference field="2" count="1" selected="0">
            <x v="205"/>
          </reference>
          <reference field="3" count="1" defaultSubtotal="1">
            <x v="9"/>
          </reference>
        </references>
      </pivotArea>
    </format>
    <format dxfId="424">
      <pivotArea dataOnly="0" labelOnly="1" outline="0" fieldPosition="0">
        <references count="3">
          <reference field="0" count="1" selected="0">
            <x v="112"/>
          </reference>
          <reference field="2" count="1" selected="0">
            <x v="139"/>
          </reference>
          <reference field="3" count="1" defaultSubtotal="1">
            <x v="27"/>
          </reference>
        </references>
      </pivotArea>
    </format>
    <format dxfId="423">
      <pivotArea dataOnly="0" labelOnly="1" outline="0" fieldPosition="0">
        <references count="3">
          <reference field="0" count="1" selected="0">
            <x v="113"/>
          </reference>
          <reference field="2" count="1" selected="0">
            <x v="271"/>
          </reference>
          <reference field="3" count="1" defaultSubtotal="1">
            <x v="28"/>
          </reference>
        </references>
      </pivotArea>
    </format>
    <format dxfId="422">
      <pivotArea dataOnly="0" labelOnly="1" outline="0" fieldPosition="0">
        <references count="3">
          <reference field="0" count="1" selected="0">
            <x v="114"/>
          </reference>
          <reference field="2" count="1" selected="0">
            <x v="221"/>
          </reference>
          <reference field="3" count="1" defaultSubtotal="1">
            <x v="38"/>
          </reference>
        </references>
      </pivotArea>
    </format>
    <format dxfId="421">
      <pivotArea dataOnly="0" labelOnly="1" outline="0" fieldPosition="0">
        <references count="3">
          <reference field="0" count="1" selected="0">
            <x v="116"/>
          </reference>
          <reference field="2" count="1" selected="0">
            <x v="254"/>
          </reference>
          <reference field="3" count="1" defaultSubtotal="1">
            <x v="16"/>
          </reference>
        </references>
      </pivotArea>
    </format>
    <format dxfId="420">
      <pivotArea dataOnly="0" labelOnly="1" outline="0" fieldPosition="0">
        <references count="3">
          <reference field="0" count="1" selected="0">
            <x v="122"/>
          </reference>
          <reference field="2" count="1" selected="0">
            <x v="93"/>
          </reference>
          <reference field="3" count="1" defaultSubtotal="1">
            <x v="20"/>
          </reference>
        </references>
      </pivotArea>
    </format>
    <format dxfId="419">
      <pivotArea dataOnly="0" labelOnly="1" outline="0" fieldPosition="0">
        <references count="3">
          <reference field="0" count="1" selected="0">
            <x v="125"/>
          </reference>
          <reference field="2" count="1" selected="0">
            <x v="45"/>
          </reference>
          <reference field="3" count="1" defaultSubtotal="1">
            <x v="20"/>
          </reference>
        </references>
      </pivotArea>
    </format>
    <format dxfId="418">
      <pivotArea dataOnly="0" labelOnly="1" outline="0" fieldPosition="0">
        <references count="3">
          <reference field="0" count="1" selected="0">
            <x v="128"/>
          </reference>
          <reference field="2" count="1" selected="0">
            <x v="46"/>
          </reference>
          <reference field="3" count="1" defaultSubtotal="1">
            <x v="29"/>
          </reference>
        </references>
      </pivotArea>
    </format>
    <format dxfId="417">
      <pivotArea dataOnly="0" labelOnly="1" outline="0" fieldPosition="0">
        <references count="3">
          <reference field="0" count="1" selected="0">
            <x v="132"/>
          </reference>
          <reference field="2" count="1" selected="0">
            <x v="43"/>
          </reference>
          <reference field="3" count="1" defaultSubtotal="1">
            <x v="29"/>
          </reference>
        </references>
      </pivotArea>
    </format>
    <format dxfId="416">
      <pivotArea dataOnly="0" labelOnly="1" outline="0" fieldPosition="0">
        <references count="3">
          <reference field="0" count="1" selected="0">
            <x v="133"/>
          </reference>
          <reference field="2" count="1" selected="0">
            <x v="131"/>
          </reference>
          <reference field="3" count="1" defaultSubtotal="1">
            <x v="20"/>
          </reference>
        </references>
      </pivotArea>
    </format>
    <format dxfId="415">
      <pivotArea dataOnly="0" labelOnly="1" outline="0" fieldPosition="0">
        <references count="3">
          <reference field="0" count="1" selected="0">
            <x v="137"/>
          </reference>
          <reference field="2" count="1" selected="0">
            <x v="275"/>
          </reference>
          <reference field="3" count="1" defaultSubtotal="1">
            <x v="28"/>
          </reference>
        </references>
      </pivotArea>
    </format>
    <format dxfId="414">
      <pivotArea dataOnly="0" labelOnly="1" outline="0" fieldPosition="0">
        <references count="3">
          <reference field="0" count="1" selected="0">
            <x v="140"/>
          </reference>
          <reference field="2" count="1" selected="0">
            <x v="231"/>
          </reference>
          <reference field="3" count="1" defaultSubtotal="1">
            <x v="39"/>
          </reference>
        </references>
      </pivotArea>
    </format>
    <format dxfId="413">
      <pivotArea dataOnly="0" labelOnly="1" outline="0" fieldPosition="0">
        <references count="3">
          <reference field="0" count="1" selected="0">
            <x v="145"/>
          </reference>
          <reference field="2" count="1" selected="0">
            <x v="38"/>
          </reference>
          <reference field="3" count="1" defaultSubtotal="1">
            <x v="39"/>
          </reference>
        </references>
      </pivotArea>
    </format>
    <format dxfId="412">
      <pivotArea dataOnly="0" labelOnly="1" outline="0" fieldPosition="0">
        <references count="3">
          <reference field="0" count="1" selected="0">
            <x v="148"/>
          </reference>
          <reference field="2" count="1" selected="0">
            <x v="138"/>
          </reference>
          <reference field="3" count="1" defaultSubtotal="1">
            <x v="39"/>
          </reference>
        </references>
      </pivotArea>
    </format>
    <format dxfId="411">
      <pivotArea dataOnly="0" labelOnly="1" outline="0" fieldPosition="0">
        <references count="3">
          <reference field="0" count="1" selected="0">
            <x v="151"/>
          </reference>
          <reference field="2" count="1" selected="0">
            <x v="84"/>
          </reference>
          <reference field="3" count="1" defaultSubtotal="1">
            <x v="27"/>
          </reference>
        </references>
      </pivotArea>
    </format>
    <format dxfId="410">
      <pivotArea dataOnly="0" labelOnly="1" outline="0" fieldPosition="0">
        <references count="3">
          <reference field="0" count="1" selected="0">
            <x v="159"/>
          </reference>
          <reference field="2" count="1" selected="0">
            <x v="187"/>
          </reference>
          <reference field="3" count="1" defaultSubtotal="1">
            <x v="40"/>
          </reference>
        </references>
      </pivotArea>
    </format>
    <format dxfId="409">
      <pivotArea dataOnly="0" labelOnly="1" outline="0" fieldPosition="0">
        <references count="3">
          <reference field="0" count="1" selected="0">
            <x v="160"/>
          </reference>
          <reference field="2" count="1" selected="0">
            <x v="240"/>
          </reference>
          <reference field="3" count="1" defaultSubtotal="1">
            <x v="40"/>
          </reference>
        </references>
      </pivotArea>
    </format>
    <format dxfId="408">
      <pivotArea dataOnly="0" labelOnly="1" outline="0" fieldPosition="0">
        <references count="3">
          <reference field="0" count="1" selected="0">
            <x v="176"/>
          </reference>
          <reference field="2" count="1" selected="0">
            <x v="104"/>
          </reference>
          <reference field="3" count="1" defaultSubtotal="1">
            <x v="35"/>
          </reference>
        </references>
      </pivotArea>
    </format>
    <format dxfId="407">
      <pivotArea dataOnly="0" labelOnly="1" outline="0" fieldPosition="0">
        <references count="3">
          <reference field="0" count="1" selected="0">
            <x v="177"/>
          </reference>
          <reference field="2" count="1" selected="0">
            <x v="123"/>
          </reference>
          <reference field="3" count="1" defaultSubtotal="1">
            <x v="39"/>
          </reference>
        </references>
      </pivotArea>
    </format>
    <format dxfId="406">
      <pivotArea dataOnly="0" labelOnly="1" outline="0" fieldPosition="0">
        <references count="3">
          <reference field="0" count="1" selected="0">
            <x v="178"/>
          </reference>
          <reference field="2" count="1" selected="0">
            <x v="182"/>
          </reference>
          <reference field="3" count="1" defaultSubtotal="1">
            <x v="31"/>
          </reference>
        </references>
      </pivotArea>
    </format>
    <format dxfId="405">
      <pivotArea dataOnly="0" labelOnly="1" outline="0" fieldPosition="0">
        <references count="3">
          <reference field="0" count="1" selected="0">
            <x v="179"/>
          </reference>
          <reference field="2" count="1" selected="0">
            <x v="183"/>
          </reference>
          <reference field="3" count="1" defaultSubtotal="1">
            <x v="12"/>
          </reference>
        </references>
      </pivotArea>
    </format>
    <format dxfId="404">
      <pivotArea dataOnly="0" labelOnly="1" outline="0" fieldPosition="0">
        <references count="3">
          <reference field="0" count="1" selected="0">
            <x v="186"/>
          </reference>
          <reference field="2" count="1" selected="0">
            <x v="153"/>
          </reference>
          <reference field="3" count="1" defaultSubtotal="1">
            <x v="30"/>
          </reference>
        </references>
      </pivotArea>
    </format>
    <format dxfId="403">
      <pivotArea dataOnly="0" labelOnly="1" outline="0" fieldPosition="0">
        <references count="3">
          <reference field="0" count="1" selected="0">
            <x v="187"/>
          </reference>
          <reference field="2" count="1" selected="0">
            <x v="265"/>
          </reference>
          <reference field="3" count="1" defaultSubtotal="1">
            <x v="37"/>
          </reference>
        </references>
      </pivotArea>
    </format>
    <format dxfId="402">
      <pivotArea dataOnly="0" labelOnly="1" outline="0" fieldPosition="0">
        <references count="3">
          <reference field="0" count="1" selected="0">
            <x v="190"/>
          </reference>
          <reference field="2" count="1" selected="0">
            <x v="57"/>
          </reference>
          <reference field="3" count="1" defaultSubtotal="1">
            <x v="39"/>
          </reference>
        </references>
      </pivotArea>
    </format>
    <format dxfId="401">
      <pivotArea dataOnly="0" labelOnly="1" outline="0" fieldPosition="0">
        <references count="3">
          <reference field="0" count="1" selected="0">
            <x v="191"/>
          </reference>
          <reference field="2" count="1" selected="0">
            <x v="152"/>
          </reference>
          <reference field="3" count="1" defaultSubtotal="1">
            <x v="31"/>
          </reference>
        </references>
      </pivotArea>
    </format>
    <format dxfId="400">
      <pivotArea dataOnly="0" labelOnly="1" outline="0" fieldPosition="0">
        <references count="3">
          <reference field="0" count="1" selected="0">
            <x v="192"/>
          </reference>
          <reference field="2" count="1" selected="0">
            <x v="151"/>
          </reference>
          <reference field="3" count="1" defaultSubtotal="1">
            <x v="12"/>
          </reference>
        </references>
      </pivotArea>
    </format>
    <format dxfId="399">
      <pivotArea dataOnly="0" labelOnly="1" outline="0" fieldPosition="0">
        <references count="3">
          <reference field="0" count="1" selected="0">
            <x v="193"/>
          </reference>
          <reference field="2" count="1" selected="0">
            <x v="147"/>
          </reference>
          <reference field="3" count="1" defaultSubtotal="1">
            <x v="25"/>
          </reference>
        </references>
      </pivotArea>
    </format>
    <format dxfId="398">
      <pivotArea dataOnly="0" labelOnly="1" outline="0" fieldPosition="0">
        <references count="3">
          <reference field="0" count="1" selected="0">
            <x v="200"/>
          </reference>
          <reference field="2" count="1" selected="0">
            <x v="60"/>
          </reference>
          <reference field="3" count="1" defaultSubtotal="1">
            <x v="24"/>
          </reference>
        </references>
      </pivotArea>
    </format>
    <format dxfId="397">
      <pivotArea dataOnly="0" labelOnly="1" outline="0" fieldPosition="0">
        <references count="3">
          <reference field="0" count="1" selected="0">
            <x v="203"/>
          </reference>
          <reference field="2" count="1" selected="0">
            <x v="307"/>
          </reference>
          <reference field="3" count="1" defaultSubtotal="1">
            <x v="24"/>
          </reference>
        </references>
      </pivotArea>
    </format>
    <format dxfId="396">
      <pivotArea dataOnly="0" labelOnly="1" outline="0" fieldPosition="0">
        <references count="3">
          <reference field="0" count="1" selected="0">
            <x v="204"/>
          </reference>
          <reference field="2" count="1" selected="0">
            <x v="306"/>
          </reference>
          <reference field="3" count="1" defaultSubtotal="1">
            <x v="22"/>
          </reference>
        </references>
      </pivotArea>
    </format>
    <format dxfId="395">
      <pivotArea dataOnly="0" labelOnly="1" outline="0" fieldPosition="0">
        <references count="3">
          <reference field="0" count="1" selected="0">
            <x v="209"/>
          </reference>
          <reference field="2" count="1" selected="0">
            <x v="170"/>
          </reference>
          <reference field="3" count="1" defaultSubtotal="1">
            <x v="24"/>
          </reference>
        </references>
      </pivotArea>
    </format>
    <format dxfId="394">
      <pivotArea dataOnly="0" labelOnly="1" outline="0" fieldPosition="0">
        <references count="3">
          <reference field="0" count="1" selected="0">
            <x v="222"/>
          </reference>
          <reference field="2" count="1" selected="0">
            <x v="161"/>
          </reference>
          <reference field="3" count="1" defaultSubtotal="1">
            <x v="24"/>
          </reference>
        </references>
      </pivotArea>
    </format>
    <format dxfId="393">
      <pivotArea dataOnly="0" labelOnly="1" outline="0" fieldPosition="0">
        <references count="3">
          <reference field="0" count="1" selected="0">
            <x v="223"/>
          </reference>
          <reference field="2" count="1" selected="0">
            <x v="175"/>
          </reference>
          <reference field="3" count="1" defaultSubtotal="1">
            <x v="22"/>
          </reference>
        </references>
      </pivotArea>
    </format>
    <format dxfId="392">
      <pivotArea dataOnly="0" labelOnly="1" outline="0" fieldPosition="0">
        <references count="3">
          <reference field="0" count="1" selected="0">
            <x v="224"/>
          </reference>
          <reference field="2" count="1" selected="0">
            <x v="185"/>
          </reference>
          <reference field="3" count="1" defaultSubtotal="1">
            <x v="17"/>
          </reference>
        </references>
      </pivotArea>
    </format>
    <format dxfId="391">
      <pivotArea dataOnly="0" labelOnly="1" outline="0" fieldPosition="0">
        <references count="3">
          <reference field="0" count="1" selected="0">
            <x v="235"/>
          </reference>
          <reference field="2" count="1" selected="0">
            <x v="24"/>
          </reference>
          <reference field="3" count="1" defaultSubtotal="1">
            <x v="22"/>
          </reference>
        </references>
      </pivotArea>
    </format>
    <format dxfId="390">
      <pivotArea dataOnly="0" labelOnly="1" outline="0" fieldPosition="0">
        <references count="3">
          <reference field="0" count="1" selected="0">
            <x v="236"/>
          </reference>
          <reference field="2" count="1" selected="0">
            <x v="300"/>
          </reference>
          <reference field="3" count="1" defaultSubtotal="1">
            <x v="27"/>
          </reference>
        </references>
      </pivotArea>
    </format>
    <format dxfId="389">
      <pivotArea dataOnly="0" labelOnly="1" outline="0" fieldPosition="0">
        <references count="3">
          <reference field="0" count="1" selected="0">
            <x v="237"/>
          </reference>
          <reference field="2" count="1" selected="0">
            <x v="1"/>
          </reference>
          <reference field="3" count="1" defaultSubtotal="1">
            <x v="24"/>
          </reference>
        </references>
      </pivotArea>
    </format>
    <format dxfId="388">
      <pivotArea dataOnly="0" labelOnly="1" outline="0" fieldPosition="0">
        <references count="3">
          <reference field="0" count="1" selected="0">
            <x v="239"/>
          </reference>
          <reference field="2" count="1" selected="0">
            <x v="59"/>
          </reference>
          <reference field="3" count="1" defaultSubtotal="1">
            <x v="17"/>
          </reference>
        </references>
      </pivotArea>
    </format>
    <format dxfId="387">
      <pivotArea dataOnly="0" labelOnly="1" outline="0" fieldPosition="0">
        <references count="3">
          <reference field="0" count="1" selected="0">
            <x v="242"/>
          </reference>
          <reference field="2" count="1" selected="0">
            <x v="310"/>
          </reference>
          <reference field="3" count="1" defaultSubtotal="1">
            <x v="24"/>
          </reference>
        </references>
      </pivotArea>
    </format>
    <format dxfId="386">
      <pivotArea dataOnly="0" labelOnly="1" outline="0" fieldPosition="0">
        <references count="3">
          <reference field="0" count="1" selected="0">
            <x v="282"/>
          </reference>
          <reference field="2" count="1" selected="0">
            <x v="173"/>
          </reference>
          <reference field="3" count="1" defaultSubtotal="1">
            <x v="20"/>
          </reference>
        </references>
      </pivotArea>
    </format>
    <format dxfId="385">
      <pivotArea dataOnly="0" labelOnly="1" outline="0" fieldPosition="0">
        <references count="3">
          <reference field="0" count="1" selected="0">
            <x v="283"/>
          </reference>
          <reference field="2" count="1" selected="0">
            <x v="36"/>
          </reference>
          <reference field="3" count="1" defaultSubtotal="1">
            <x v="11"/>
          </reference>
        </references>
      </pivotArea>
    </format>
    <format dxfId="384">
      <pivotArea dataOnly="0" labelOnly="1" outline="0" fieldPosition="0">
        <references count="3">
          <reference field="0" count="1" selected="0">
            <x v="289"/>
          </reference>
          <reference field="2" count="1" selected="0">
            <x v="202"/>
          </reference>
          <reference field="3" count="1" defaultSubtotal="1">
            <x v="3"/>
          </reference>
        </references>
      </pivotArea>
    </format>
    <format dxfId="383">
      <pivotArea dataOnly="0" labelOnly="1" outline="0" fieldPosition="0">
        <references count="3">
          <reference field="0" count="1" selected="0">
            <x v="290"/>
          </reference>
          <reference field="2" count="1" selected="0">
            <x v="198"/>
          </reference>
          <reference field="3" count="1" defaultSubtotal="1">
            <x v="20"/>
          </reference>
        </references>
      </pivotArea>
    </format>
    <format dxfId="382">
      <pivotArea dataOnly="0" labelOnly="1" outline="0" fieldPosition="0">
        <references count="3">
          <reference field="0" count="1" selected="0">
            <x v="291"/>
          </reference>
          <reference field="2" count="1" selected="0">
            <x v="197"/>
          </reference>
          <reference field="3" count="1" defaultSubtotal="1">
            <x v="11"/>
          </reference>
        </references>
      </pivotArea>
    </format>
    <format dxfId="381">
      <pivotArea dataOnly="0" labelOnly="1" outline="0" fieldPosition="0">
        <references count="3">
          <reference field="0" count="1" selected="0">
            <x v="292"/>
          </reference>
          <reference field="2" count="1" selected="0">
            <x v="196"/>
          </reference>
          <reference field="3" count="1" defaultSubtotal="1">
            <x v="31"/>
          </reference>
        </references>
      </pivotArea>
    </format>
    <format dxfId="380">
      <pivotArea dataOnly="0" labelOnly="1" outline="0" fieldPosition="0">
        <references count="3">
          <reference field="0" count="1" selected="0">
            <x v="304"/>
          </reference>
          <reference field="2" count="1" selected="0">
            <x v="214"/>
          </reference>
          <reference field="3" count="1" defaultSubtotal="1">
            <x v="25"/>
          </reference>
        </references>
      </pivotArea>
    </format>
    <format dxfId="379">
      <pivotArea type="all" dataOnly="0" outline="0" fieldPosition="0"/>
    </format>
    <format dxfId="378">
      <pivotArea field="3" type="button" dataOnly="0" labelOnly="1" outline="0" axis="axisRow" fieldPosition="2"/>
    </format>
    <format dxfId="377">
      <pivotArea field="2" type="button" dataOnly="0" labelOnly="1" outline="0" axis="axisRow" fieldPosition="1"/>
    </format>
    <format dxfId="376">
      <pivotArea field="3" type="button" dataOnly="0" labelOnly="1" outline="0" axis="axisRow" fieldPosition="2"/>
    </format>
    <format dxfId="375">
      <pivotArea field="4" type="button" dataOnly="0" labelOnly="1" outline="0" axis="axisRow" fieldPosition="3"/>
    </format>
    <format dxfId="374">
      <pivotArea field="0" type="button" dataOnly="0" labelOnly="1" outline="0" axis="axisRow" fieldPosition="0"/>
    </format>
    <format dxfId="373">
      <pivotArea field="3" type="button" dataOnly="0" labelOnly="1" outline="0" axis="axisRow" fieldPosition="2"/>
    </format>
    <format dxfId="372">
      <pivotArea field="5" type="button" dataOnly="0" labelOnly="1" outline="0" axis="axisRow" fieldPosition="4"/>
    </format>
    <format dxfId="371">
      <pivotArea field="6" type="button" dataOnly="0" labelOnly="1" outline="0" axis="axisRow" fieldPosition="5"/>
    </format>
    <format dxfId="370">
      <pivotArea field="3" type="button" dataOnly="0" labelOnly="1" outline="0" axis="axisRow" fieldPosition="2"/>
    </format>
    <format dxfId="369">
      <pivotArea type="all" dataOnly="0" outline="0" fieldPosition="0"/>
    </format>
    <format dxfId="368">
      <pivotArea type="all" dataOnly="0" outline="0" fieldPosition="0"/>
    </format>
    <format dxfId="367">
      <pivotArea field="3" type="button" dataOnly="0" labelOnly="1" outline="0" axis="axisRow" fieldPosition="2"/>
    </format>
    <format dxfId="366">
      <pivotArea field="3" type="button" dataOnly="0" labelOnly="1" outline="0" axis="axisRow" fieldPosition="2"/>
    </format>
    <format dxfId="365">
      <pivotArea field="0" type="button" dataOnly="0" labelOnly="1" outline="0" axis="axisRow" fieldPosition="0"/>
    </format>
    <format dxfId="364">
      <pivotArea field="2" type="button" dataOnly="0" labelOnly="1" outline="0" axis="axisRow" fieldPosition="1"/>
    </format>
    <format dxfId="363">
      <pivotArea field="3" type="button" dataOnly="0" labelOnly="1" outline="0" axis="axisRow" fieldPosition="2"/>
    </format>
    <format dxfId="362">
      <pivotArea field="4" type="button" dataOnly="0" labelOnly="1" outline="0" axis="axisRow" fieldPosition="3"/>
    </format>
    <format dxfId="361">
      <pivotArea field="5" type="button" dataOnly="0" labelOnly="1" outline="0" axis="axisRow" fieldPosition="4"/>
    </format>
    <format dxfId="360">
      <pivotArea field="6" type="button" dataOnly="0" labelOnly="1" outline="0" axis="axisRow" fieldPosition="5"/>
    </format>
    <format dxfId="359">
      <pivotArea field="0" type="button" dataOnly="0" labelOnly="1" outline="0" axis="axisRow" fieldPosition="0"/>
    </format>
    <format dxfId="358">
      <pivotArea field="2" type="button" dataOnly="0" labelOnly="1" outline="0" axis="axisRow" fieldPosition="1"/>
    </format>
    <format dxfId="357">
      <pivotArea field="3" type="button" dataOnly="0" labelOnly="1" outline="0" axis="axisRow" fieldPosition="2"/>
    </format>
    <format dxfId="356">
      <pivotArea field="4" type="button" dataOnly="0" labelOnly="1" outline="0" axis="axisRow" fieldPosition="3"/>
    </format>
    <format dxfId="355">
      <pivotArea field="5" type="button" dataOnly="0" labelOnly="1" outline="0" axis="axisRow" fieldPosition="4"/>
    </format>
    <format dxfId="354">
      <pivotArea field="6" type="button" dataOnly="0" labelOnly="1" outline="0" axis="axisRow" fieldPosition="5"/>
    </format>
    <format dxfId="353">
      <pivotArea field="3" type="button" dataOnly="0" labelOnly="1" outline="0" axis="axisRow" fieldPosition="2"/>
    </format>
    <format dxfId="352">
      <pivotArea field="2" type="button" dataOnly="0" labelOnly="1" outline="0" axis="axisRow" fieldPosition="1"/>
    </format>
    <format dxfId="351">
      <pivotArea field="0" type="button" dataOnly="0" labelOnly="1" outline="0" axis="axisRow" fieldPosition="0"/>
    </format>
    <format dxfId="350">
      <pivotArea field="6" type="button" dataOnly="0" labelOnly="1" outline="0" axis="axisRow" fieldPosition="5"/>
    </format>
    <format dxfId="349">
      <pivotArea type="all" dataOnly="0" outline="0" fieldPosition="0"/>
    </format>
    <format dxfId="348">
      <pivotArea field="2" type="button" dataOnly="0" labelOnly="1" outline="0" axis="axisRow" fieldPosition="1"/>
    </format>
    <format dxfId="347">
      <pivotArea field="3" type="button" dataOnly="0" labelOnly="1" outline="0" axis="axisRow" fieldPosition="2"/>
    </format>
    <format dxfId="346">
      <pivotArea field="4" type="button" dataOnly="0" labelOnly="1" outline="0" axis="axisRow" fieldPosition="3"/>
    </format>
    <format dxfId="345">
      <pivotArea field="5" type="button" dataOnly="0" labelOnly="1" outline="0" axis="axisRow" fieldPosition="4"/>
    </format>
    <format dxfId="344">
      <pivotArea field="6" type="button" dataOnly="0" labelOnly="1" outline="0" axis="axisRow" fieldPosition="5"/>
    </format>
    <format dxfId="343">
      <pivotArea type="origin" dataOnly="0" labelOnly="1" outline="0" fieldPosition="0"/>
    </format>
    <format dxfId="342">
      <pivotArea field="0" type="button" dataOnly="0" labelOnly="1" outline="0" axis="axisRow" fieldPosition="0"/>
    </format>
    <format dxfId="341">
      <pivotArea dataOnly="0" labelOnly="1" outline="0" fieldPosition="0">
        <references count="1">
          <reference field="0" count="11">
            <x v="0"/>
            <x v="1"/>
            <x v="2"/>
            <x v="3"/>
            <x v="4"/>
            <x v="5"/>
            <x v="6"/>
            <x v="7"/>
            <x v="8"/>
            <x v="13"/>
            <x v="16"/>
          </reference>
        </references>
      </pivotArea>
    </format>
    <format dxfId="340">
      <pivotArea field="0" type="button" dataOnly="0" labelOnly="1" outline="0" axis="axisRow" fieldPosition="0"/>
    </format>
    <format dxfId="339">
      <pivotArea dataOnly="0" labelOnly="1" outline="0" fieldPosition="0">
        <references count="1">
          <reference field="0" count="21">
            <x v="0"/>
            <x v="1"/>
            <x v="2"/>
            <x v="3"/>
            <x v="4"/>
            <x v="5"/>
            <x v="6"/>
            <x v="7"/>
            <x v="8"/>
            <x v="13"/>
            <x v="16"/>
            <x v="30"/>
            <x v="42"/>
            <x v="56"/>
            <x v="69"/>
            <x v="81"/>
            <x v="98"/>
            <x v="116"/>
            <x v="134"/>
            <x v="150"/>
            <x v="164"/>
          </reference>
        </references>
      </pivotArea>
    </format>
    <format dxfId="338">
      <pivotArea field="0" type="button" dataOnly="0" labelOnly="1" outline="0" axis="axisRow" fieldPosition="0"/>
    </format>
    <format dxfId="337">
      <pivotArea field="2" type="button" dataOnly="0" labelOnly="1" outline="0" axis="axisRow" fieldPosition="1"/>
    </format>
    <format dxfId="336">
      <pivotArea field="3" type="button" dataOnly="0" labelOnly="1" outline="0" axis="axisRow" fieldPosition="2"/>
    </format>
    <format dxfId="335">
      <pivotArea field="4" type="button" dataOnly="0" labelOnly="1" outline="0" axis="axisRow" fieldPosition="3"/>
    </format>
    <format dxfId="334">
      <pivotArea field="5" type="button" dataOnly="0" labelOnly="1" outline="0" axis="axisRow" fieldPosition="4"/>
    </format>
    <format dxfId="333">
      <pivotArea field="6" type="button" dataOnly="0" labelOnly="1" outline="0" axis="axisRow" fieldPosition="5"/>
    </format>
    <format dxfId="332">
      <pivotArea field="0" type="button" dataOnly="0" labelOnly="1" outline="0" axis="axisRow" fieldPosition="0"/>
    </format>
    <format dxfId="331">
      <pivotArea field="2" type="button" dataOnly="0" labelOnly="1" outline="0" axis="axisRow" fieldPosition="1"/>
    </format>
    <format dxfId="330">
      <pivotArea field="3" type="button" dataOnly="0" labelOnly="1" outline="0" axis="axisRow" fieldPosition="2"/>
    </format>
    <format dxfId="329">
      <pivotArea field="4" type="button" dataOnly="0" labelOnly="1" outline="0" axis="axisRow" fieldPosition="3"/>
    </format>
    <format dxfId="328">
      <pivotArea field="5" type="button" dataOnly="0" labelOnly="1" outline="0" axis="axisRow" fieldPosition="4"/>
    </format>
    <format dxfId="327">
      <pivotArea field="6" type="button" dataOnly="0" labelOnly="1" outline="0" axis="axisRow" fieldPosition="5"/>
    </format>
    <format dxfId="326">
      <pivotArea field="4" type="button" dataOnly="0" labelOnly="1" outline="0" axis="axisRow" fieldPosition="3"/>
    </format>
    <format dxfId="325">
      <pivotArea field="3" type="button" dataOnly="0" labelOnly="1" outline="0" axis="axisRow" fieldPosition="2"/>
    </format>
    <format dxfId="324">
      <pivotArea field="0" type="button" dataOnly="0" labelOnly="1" outline="0" axis="axisRow" fieldPosition="0"/>
    </format>
    <format dxfId="323">
      <pivotArea field="2" type="button" dataOnly="0" labelOnly="1" outline="0" axis="axisRow" fieldPosition="1"/>
    </format>
    <format dxfId="322">
      <pivotArea field="3" type="button" dataOnly="0" labelOnly="1" outline="0" axis="axisRow" fieldPosition="2"/>
    </format>
    <format dxfId="321">
      <pivotArea field="4" type="button" dataOnly="0" labelOnly="1" outline="0" axis="axisRow" fieldPosition="3"/>
    </format>
    <format dxfId="320">
      <pivotArea field="5" type="button" dataOnly="0" labelOnly="1" outline="0" axis="axisRow" fieldPosition="4"/>
    </format>
    <format dxfId="319">
      <pivotArea field="6" type="button" dataOnly="0" labelOnly="1" outline="0" axis="axisRow" fieldPosition="5"/>
    </format>
    <format dxfId="318">
      <pivotArea field="0" type="button" dataOnly="0" labelOnly="1" outline="0" axis="axisRow" fieldPosition="0"/>
    </format>
    <format dxfId="317">
      <pivotArea field="3" type="button" dataOnly="0" labelOnly="1" outline="0" axis="axisRow" fieldPosition="2"/>
    </format>
    <format dxfId="316">
      <pivotArea field="4" type="button" dataOnly="0" labelOnly="1" outline="0" axis="axisRow" fieldPosition="3"/>
    </format>
    <format dxfId="315">
      <pivotArea field="5" type="button" dataOnly="0" labelOnly="1" outline="0" axis="axisRow" fieldPosition="4"/>
    </format>
    <format dxfId="314">
      <pivotArea dataOnly="0" labelOnly="1" outline="0" fieldPosition="0">
        <references count="1">
          <reference field="3" count="0"/>
        </references>
      </pivotArea>
    </format>
    <format dxfId="313">
      <pivotArea dataOnly="0" labelOnly="1" outline="0" fieldPosition="0">
        <references count="3">
          <reference field="0" count="1" selected="0">
            <x v="0"/>
          </reference>
          <reference field="2" count="1" selected="0">
            <x v="285"/>
          </reference>
          <reference field="3" count="1">
            <x v="19"/>
          </reference>
        </references>
      </pivotArea>
    </format>
    <format dxfId="312">
      <pivotArea field="3" type="button" dataOnly="0" labelOnly="1" outline="0" axis="axisRow" fieldPosition="2"/>
    </format>
    <format dxfId="311">
      <pivotArea dataOnly="0" labelOnly="1" outline="0" fieldPosition="0">
        <references count="3">
          <reference field="0" count="1" selected="0">
            <x v="0"/>
          </reference>
          <reference field="2" count="1" selected="0">
            <x v="285"/>
          </reference>
          <reference field="3" count="1">
            <x v="11"/>
          </reference>
        </references>
      </pivotArea>
    </format>
    <format dxfId="310">
      <pivotArea dataOnly="0" labelOnly="1" outline="0" fieldPosition="0">
        <references count="3">
          <reference field="0" count="1" selected="0">
            <x v="1"/>
          </reference>
          <reference field="2" count="1" selected="0">
            <x v="318"/>
          </reference>
          <reference field="3" count="1">
            <x v="12"/>
          </reference>
        </references>
      </pivotArea>
    </format>
    <format dxfId="309">
      <pivotArea dataOnly="0" labelOnly="1" outline="0" fieldPosition="0">
        <references count="3">
          <reference field="0" count="1" selected="0">
            <x v="2"/>
          </reference>
          <reference field="2" count="1" selected="0">
            <x v="319"/>
          </reference>
          <reference field="3" count="1">
            <x v="18"/>
          </reference>
        </references>
      </pivotArea>
    </format>
    <format dxfId="308">
      <pivotArea dataOnly="0" labelOnly="1" outline="0" fieldPosition="0">
        <references count="3">
          <reference field="0" count="1" selected="0">
            <x v="3"/>
          </reference>
          <reference field="2" count="1" selected="0">
            <x v="320"/>
          </reference>
          <reference field="3" count="1">
            <x v="25"/>
          </reference>
        </references>
      </pivotArea>
    </format>
    <format dxfId="307">
      <pivotArea dataOnly="0" labelOnly="1" outline="0" fieldPosition="0">
        <references count="3">
          <reference field="0" count="1" selected="0">
            <x v="4"/>
          </reference>
          <reference field="2" count="1" selected="0">
            <x v="321"/>
          </reference>
          <reference field="3" count="1">
            <x v="28"/>
          </reference>
        </references>
      </pivotArea>
    </format>
    <format dxfId="306">
      <pivotArea dataOnly="0" labelOnly="1" outline="0" fieldPosition="0">
        <references count="3">
          <reference field="0" count="1" selected="0">
            <x v="5"/>
          </reference>
          <reference field="2" count="1" selected="0">
            <x v="322"/>
          </reference>
          <reference field="3" count="1">
            <x v="3"/>
          </reference>
        </references>
      </pivotArea>
    </format>
    <format dxfId="305">
      <pivotArea dataOnly="0" labelOnly="1" outline="0" fieldPosition="0">
        <references count="3">
          <reference field="0" count="1" selected="0">
            <x v="10"/>
          </reference>
          <reference field="2" count="1" selected="0">
            <x v="326"/>
          </reference>
          <reference field="3" count="1">
            <x v="7"/>
          </reference>
        </references>
      </pivotArea>
    </format>
    <format dxfId="304">
      <pivotArea dataOnly="0" labelOnly="1" outline="0" fieldPosition="0">
        <references count="3">
          <reference field="0" count="1" selected="0">
            <x v="27"/>
          </reference>
          <reference field="2" count="1" selected="0">
            <x v="343"/>
          </reference>
          <reference field="3" count="1">
            <x v="15"/>
          </reference>
        </references>
      </pivotArea>
    </format>
    <format dxfId="303">
      <pivotArea dataOnly="0" labelOnly="1" outline="0" fieldPosition="0">
        <references count="3">
          <reference field="0" count="1" selected="0">
            <x v="30"/>
          </reference>
          <reference field="2" count="1" selected="0">
            <x v="345"/>
          </reference>
          <reference field="3" count="1">
            <x v="9"/>
          </reference>
        </references>
      </pivotArea>
    </format>
    <format dxfId="302">
      <pivotArea dataOnly="0" labelOnly="1" outline="0" fieldPosition="0">
        <references count="3">
          <reference field="0" count="1" selected="0">
            <x v="38"/>
          </reference>
          <reference field="2" count="1" selected="0">
            <x v="353"/>
          </reference>
          <reference field="3" count="1">
            <x v="15"/>
          </reference>
        </references>
      </pivotArea>
    </format>
    <format dxfId="301">
      <pivotArea dataOnly="0" labelOnly="1" outline="0" fieldPosition="0">
        <references count="3">
          <reference field="0" count="1" selected="0">
            <x v="40"/>
          </reference>
          <reference field="2" count="1" selected="0">
            <x v="355"/>
          </reference>
          <reference field="3" count="1">
            <x v="9"/>
          </reference>
        </references>
      </pivotArea>
    </format>
    <format dxfId="300">
      <pivotArea dataOnly="0" labelOnly="1" outline="0" fieldPosition="0">
        <references count="3">
          <reference field="0" count="1" selected="0">
            <x v="42"/>
          </reference>
          <reference field="2" count="1" selected="0">
            <x v="204"/>
          </reference>
          <reference field="3" count="1">
            <x v="45"/>
          </reference>
        </references>
      </pivotArea>
    </format>
    <format dxfId="299">
      <pivotArea dataOnly="0" labelOnly="1" outline="0" fieldPosition="0">
        <references count="3">
          <reference field="0" count="1" selected="0">
            <x v="43"/>
          </reference>
          <reference field="2" count="1" selected="0">
            <x v="206"/>
          </reference>
          <reference field="3" count="1">
            <x v="34"/>
          </reference>
        </references>
      </pivotArea>
    </format>
    <format dxfId="298">
      <pivotArea dataOnly="0" labelOnly="1" outline="0" fieldPosition="0">
        <references count="3">
          <reference field="0" count="1" selected="0">
            <x v="44"/>
          </reference>
          <reference field="2" count="1" selected="0">
            <x v="193"/>
          </reference>
          <reference field="3" count="1">
            <x v="46"/>
          </reference>
        </references>
      </pivotArea>
    </format>
    <format dxfId="297">
      <pivotArea dataOnly="0" labelOnly="1" outline="0" fieldPosition="0">
        <references count="3">
          <reference field="0" count="1" selected="0">
            <x v="46"/>
          </reference>
          <reference field="2" count="1" selected="0">
            <x v="357"/>
          </reference>
          <reference field="3" count="1">
            <x v="47"/>
          </reference>
        </references>
      </pivotArea>
    </format>
    <format dxfId="296">
      <pivotArea dataOnly="0" labelOnly="1" outline="0" fieldPosition="0">
        <references count="3">
          <reference field="0" count="1" selected="0">
            <x v="49"/>
          </reference>
          <reference field="2" count="1" selected="0">
            <x v="360"/>
          </reference>
          <reference field="3" count="1">
            <x v="44"/>
          </reference>
        </references>
      </pivotArea>
    </format>
    <format dxfId="295">
      <pivotArea dataOnly="0" labelOnly="1" outline="0" fieldPosition="0">
        <references count="3">
          <reference field="0" count="1" selected="0">
            <x v="50"/>
          </reference>
          <reference field="2" count="1" selected="0">
            <x v="361"/>
          </reference>
          <reference field="3" count="1">
            <x v="40"/>
          </reference>
        </references>
      </pivotArea>
    </format>
    <format dxfId="294">
      <pivotArea dataOnly="0" labelOnly="1" outline="0" fieldPosition="0">
        <references count="3">
          <reference field="0" count="1" selected="0">
            <x v="52"/>
          </reference>
          <reference field="2" count="1" selected="0">
            <x v="362"/>
          </reference>
          <reference field="3" count="1">
            <x v="18"/>
          </reference>
        </references>
      </pivotArea>
    </format>
    <format dxfId="293">
      <pivotArea dataOnly="0" labelOnly="1" outline="0" fieldPosition="0">
        <references count="3">
          <reference field="0" count="1" selected="0">
            <x v="53"/>
          </reference>
          <reference field="2" count="1" selected="0">
            <x v="363"/>
          </reference>
          <reference field="3" count="1">
            <x v="5"/>
          </reference>
        </references>
      </pivotArea>
    </format>
    <format dxfId="292">
      <pivotArea dataOnly="0" labelOnly="1" outline="0" fieldPosition="0">
        <references count="3">
          <reference field="0" count="1" selected="0">
            <x v="57"/>
          </reference>
          <reference field="2" count="1" selected="0">
            <x v="367"/>
          </reference>
          <reference field="3" count="1">
            <x v="15"/>
          </reference>
        </references>
      </pivotArea>
    </format>
    <format dxfId="291">
      <pivotArea dataOnly="0" labelOnly="1" outline="0" fieldPosition="0">
        <references count="3">
          <reference field="0" count="1" selected="0">
            <x v="70"/>
          </reference>
          <reference field="2" count="1" selected="0">
            <x v="376"/>
          </reference>
          <reference field="3" count="1">
            <x v="32"/>
          </reference>
        </references>
      </pivotArea>
    </format>
    <format dxfId="290">
      <pivotArea dataOnly="0" labelOnly="1" outline="0" fieldPosition="0">
        <references count="3">
          <reference field="0" count="1" selected="0">
            <x v="77"/>
          </reference>
          <reference field="2" count="1" selected="0">
            <x v="382"/>
          </reference>
          <reference field="3" count="1">
            <x v="9"/>
          </reference>
        </references>
      </pivotArea>
    </format>
    <format dxfId="289">
      <pivotArea dataOnly="0" labelOnly="1" outline="0" fieldPosition="0">
        <references count="3">
          <reference field="0" count="1" selected="0">
            <x v="78"/>
          </reference>
          <reference field="2" count="1" selected="0">
            <x v="107"/>
          </reference>
          <reference field="3" count="1">
            <x v="2"/>
          </reference>
        </references>
      </pivotArea>
    </format>
    <format dxfId="288">
      <pivotArea dataOnly="0" labelOnly="1" outline="0" fieldPosition="0">
        <references count="3">
          <reference field="0" count="1" selected="0">
            <x v="86"/>
          </reference>
          <reference field="2" count="1" selected="0">
            <x v="389"/>
          </reference>
          <reference field="3" count="1">
            <x v="4"/>
          </reference>
        </references>
      </pivotArea>
    </format>
    <format dxfId="287">
      <pivotArea dataOnly="0" labelOnly="1" outline="0" fieldPosition="0">
        <references count="3">
          <reference field="0" count="1" selected="0">
            <x v="230"/>
          </reference>
          <reference field="2" count="1" selected="0">
            <x v="500"/>
          </reference>
          <reference field="3" count="1">
            <x v="5"/>
          </reference>
        </references>
      </pivotArea>
    </format>
    <format dxfId="286">
      <pivotArea field="6" type="button" dataOnly="0" labelOnly="1" outline="0" axis="axisRow" fieldPosition="5"/>
    </format>
    <format dxfId="285">
      <pivotArea dataOnly="0" labelOnly="1" outline="0" fieldPosition="0">
        <references count="1">
          <reference field="6" count="0"/>
        </references>
      </pivotArea>
    </format>
  </formats>
  <pivotTableStyleInfo name="Style de tableau croisé dynamique 4"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G31"/>
  <sheetViews>
    <sheetView showGridLines="0" showRuler="0" view="pageLayout" topLeftCell="A4" zoomScaleNormal="70" zoomScaleSheetLayoutView="70" workbookViewId="0"/>
  </sheetViews>
  <sheetFormatPr defaultColWidth="11.42578125" defaultRowHeight="15" x14ac:dyDescent="0.25"/>
  <cols>
    <col min="2" max="2" width="11.42578125" customWidth="1"/>
    <col min="4" max="6" width="11.42578125" customWidth="1"/>
    <col min="7" max="7" width="63.5703125" customWidth="1"/>
    <col min="9" max="9" width="20.7109375" customWidth="1"/>
  </cols>
  <sheetData>
    <row r="2" spans="1:7" ht="90" customHeight="1" x14ac:dyDescent="0.4">
      <c r="A2" s="221" t="s">
        <v>274</v>
      </c>
      <c r="B2" s="221"/>
      <c r="C2" s="221"/>
      <c r="D2" s="221"/>
      <c r="E2" s="221"/>
      <c r="F2" s="221"/>
      <c r="G2" s="221"/>
    </row>
    <row r="3" spans="1:7" ht="24.75" customHeight="1" x14ac:dyDescent="0.25"/>
    <row r="17" spans="1:7" ht="82.5" customHeight="1" x14ac:dyDescent="0.25"/>
    <row r="18" spans="1:7" ht="29.25" customHeight="1" x14ac:dyDescent="0.25"/>
    <row r="19" spans="1:7" ht="75.75" customHeight="1" x14ac:dyDescent="0.25">
      <c r="A19" s="222" t="s">
        <v>523</v>
      </c>
      <c r="B19" s="222"/>
      <c r="C19" s="222"/>
      <c r="D19" s="222"/>
      <c r="E19" s="222"/>
      <c r="F19" s="222"/>
      <c r="G19" s="222"/>
    </row>
    <row r="21" spans="1:7" ht="20.25" x14ac:dyDescent="0.3">
      <c r="B21" s="36" t="s">
        <v>223</v>
      </c>
      <c r="C21" s="37"/>
    </row>
    <row r="22" spans="1:7" ht="15.75" x14ac:dyDescent="0.25">
      <c r="B22" s="45" t="s">
        <v>222</v>
      </c>
    </row>
    <row r="23" spans="1:7" ht="15.75" x14ac:dyDescent="0.25">
      <c r="B23" s="36" t="s">
        <v>281</v>
      </c>
    </row>
    <row r="24" spans="1:7" ht="18.75" customHeight="1" x14ac:dyDescent="0.25">
      <c r="B24" s="36" t="s">
        <v>282</v>
      </c>
    </row>
    <row r="25" spans="1:7" ht="84.75" customHeight="1" x14ac:dyDescent="0.25"/>
    <row r="31" spans="1:7" x14ac:dyDescent="0.25">
      <c r="C31" s="1"/>
    </row>
  </sheetData>
  <sheetProtection password="C790" sheet="1" objects="1" scenarios="1"/>
  <mergeCells count="2">
    <mergeCell ref="A2:G2"/>
    <mergeCell ref="A19:G19"/>
  </mergeCells>
  <printOptions horizontalCentered="1"/>
  <pageMargins left="0.70866141732283472" right="0.70866141732283472" top="0.74803149606299213" bottom="0.74803149606299213" header="0.31496062992125984" footer="0.31496062992125984"/>
  <pageSetup scale="87" orientation="landscape" r:id="rId1"/>
  <headerFooter>
    <oddHeader>&amp;CPart 2 - Assessment Guide - January 2010</oddHeader>
    <oddFooter xml:space="preserve">&amp;CICAO Guide for Assessing Security of Handling and Issuance of Travel Documents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
  <sheetViews>
    <sheetView tabSelected="1" view="pageLayout" zoomScaleNormal="100" workbookViewId="0">
      <selection activeCell="A2" sqref="A2:J2"/>
    </sheetView>
  </sheetViews>
  <sheetFormatPr defaultColWidth="11.42578125" defaultRowHeight="15" x14ac:dyDescent="0.25"/>
  <sheetData>
    <row r="1" spans="1:10" ht="18" x14ac:dyDescent="0.25">
      <c r="A1" s="49" t="s">
        <v>224</v>
      </c>
    </row>
    <row r="2" spans="1:10" ht="42.75" customHeight="1" x14ac:dyDescent="0.25">
      <c r="A2" s="227" t="s">
        <v>268</v>
      </c>
      <c r="B2" s="227"/>
      <c r="C2" s="227"/>
      <c r="D2" s="227"/>
      <c r="E2" s="227"/>
      <c r="F2" s="227"/>
      <c r="G2" s="227"/>
      <c r="H2" s="227"/>
      <c r="I2" s="227"/>
      <c r="J2" s="227"/>
    </row>
    <row r="3" spans="1:10" x14ac:dyDescent="0.25">
      <c r="A3" s="50"/>
    </row>
    <row r="4" spans="1:10" ht="41.25" customHeight="1" x14ac:dyDescent="0.25">
      <c r="A4" s="228" t="s">
        <v>269</v>
      </c>
      <c r="B4" s="228"/>
      <c r="C4" s="228"/>
      <c r="D4" s="228"/>
      <c r="E4" s="228"/>
      <c r="F4" s="228"/>
      <c r="G4" s="228"/>
      <c r="H4" s="228"/>
      <c r="I4" s="228"/>
      <c r="J4" s="228"/>
    </row>
    <row r="5" spans="1:10" ht="42.75" customHeight="1" x14ac:dyDescent="0.25">
      <c r="A5" s="229" t="s">
        <v>270</v>
      </c>
      <c r="B5" s="229"/>
      <c r="C5" s="229"/>
      <c r="D5" s="229"/>
      <c r="E5" s="229"/>
      <c r="F5" s="229"/>
      <c r="G5" s="229"/>
      <c r="H5" s="229"/>
      <c r="I5" s="229"/>
      <c r="J5" s="229"/>
    </row>
    <row r="6" spans="1:10" ht="57" customHeight="1" x14ac:dyDescent="0.25">
      <c r="A6" s="228" t="s">
        <v>271</v>
      </c>
      <c r="B6" s="228"/>
      <c r="C6" s="228"/>
      <c r="D6" s="228"/>
      <c r="E6" s="228"/>
      <c r="F6" s="228"/>
      <c r="G6" s="228"/>
      <c r="H6" s="228"/>
      <c r="I6" s="228"/>
      <c r="J6" s="228"/>
    </row>
    <row r="7" spans="1:10" ht="44.25" customHeight="1" x14ac:dyDescent="0.25">
      <c r="A7" s="228" t="s">
        <v>272</v>
      </c>
      <c r="B7" s="228"/>
      <c r="C7" s="228"/>
      <c r="D7" s="228"/>
      <c r="E7" s="228"/>
      <c r="F7" s="228"/>
      <c r="G7" s="228"/>
      <c r="H7" s="228"/>
      <c r="I7" s="228"/>
      <c r="J7" s="228"/>
    </row>
    <row r="8" spans="1:10" ht="75" customHeight="1" x14ac:dyDescent="0.25">
      <c r="A8" s="223" t="s">
        <v>525</v>
      </c>
      <c r="B8" s="223"/>
      <c r="C8" s="223"/>
      <c r="D8" s="223"/>
      <c r="E8" s="223"/>
      <c r="F8" s="223"/>
      <c r="G8" s="223"/>
      <c r="H8" s="223"/>
      <c r="I8" s="223"/>
      <c r="J8" s="223"/>
    </row>
    <row r="9" spans="1:10" ht="123" customHeight="1" x14ac:dyDescent="0.25">
      <c r="A9" s="223" t="s">
        <v>273</v>
      </c>
      <c r="B9" s="223"/>
      <c r="C9" s="223"/>
      <c r="D9" s="223"/>
      <c r="E9" s="223"/>
      <c r="F9" s="223"/>
      <c r="G9" s="223"/>
      <c r="H9" s="223"/>
      <c r="I9" s="223"/>
      <c r="J9" s="223"/>
    </row>
    <row r="10" spans="1:10" ht="198.75" customHeight="1" x14ac:dyDescent="0.25">
      <c r="A10" s="223" t="s">
        <v>521</v>
      </c>
      <c r="B10" s="223"/>
      <c r="C10" s="223"/>
      <c r="D10" s="223"/>
      <c r="E10" s="223"/>
      <c r="F10" s="223"/>
      <c r="G10" s="223"/>
      <c r="H10" s="223"/>
      <c r="I10" s="223"/>
      <c r="J10" s="223"/>
    </row>
    <row r="11" spans="1:10" ht="234" customHeight="1" x14ac:dyDescent="0.25">
      <c r="A11" s="223" t="s">
        <v>522</v>
      </c>
      <c r="B11" s="223"/>
      <c r="C11" s="223"/>
      <c r="D11" s="223"/>
      <c r="E11" s="223"/>
      <c r="F11" s="223"/>
      <c r="G11" s="223"/>
      <c r="H11" s="223"/>
      <c r="I11" s="223"/>
      <c r="J11" s="223"/>
    </row>
    <row r="12" spans="1:10" ht="58.5" customHeight="1" x14ac:dyDescent="0.25">
      <c r="A12" s="224" t="s">
        <v>524</v>
      </c>
      <c r="B12" s="225"/>
      <c r="C12" s="225"/>
      <c r="D12" s="225"/>
      <c r="E12" s="225"/>
      <c r="F12" s="225"/>
      <c r="G12" s="225"/>
      <c r="H12" s="225"/>
      <c r="I12" s="225"/>
      <c r="J12" s="225"/>
    </row>
    <row r="13" spans="1:10" ht="159.75" hidden="1" customHeight="1" x14ac:dyDescent="0.25">
      <c r="A13" s="226"/>
      <c r="B13" s="226"/>
      <c r="C13" s="226"/>
      <c r="D13" s="226"/>
      <c r="E13" s="226"/>
      <c r="F13" s="226"/>
      <c r="G13" s="226"/>
      <c r="H13" s="226"/>
      <c r="I13" s="226"/>
      <c r="J13" s="226"/>
    </row>
  </sheetData>
  <sheetProtection password="C790" sheet="1" objects="1" scenarios="1"/>
  <mergeCells count="11">
    <mergeCell ref="A8:J8"/>
    <mergeCell ref="A2:J2"/>
    <mergeCell ref="A4:J4"/>
    <mergeCell ref="A5:J5"/>
    <mergeCell ref="A6:J6"/>
    <mergeCell ref="A7:J7"/>
    <mergeCell ref="A9:J9"/>
    <mergeCell ref="A10:J10"/>
    <mergeCell ref="A11:J11"/>
    <mergeCell ref="A12:J12"/>
    <mergeCell ref="A13:J13"/>
  </mergeCells>
  <pageMargins left="0.7" right="0.7" top="0.75" bottom="0.75320512820512819" header="0.3" footer="0.3"/>
  <pageSetup fitToHeight="0" orientation="landscape" r:id="rId1"/>
  <headerFooter>
    <oddHeader>&amp;CInstructions for Assessors</oddHeader>
    <oddFooter xml:space="preserve">&amp;CICAO Guide for Assessing Security of Handling and Issuance of Travel Documents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375"/>
  <sheetViews>
    <sheetView showGridLines="0" topLeftCell="A28" zoomScaleNormal="100" zoomScaleSheetLayoutView="90" workbookViewId="0">
      <selection activeCell="D4" sqref="D4"/>
    </sheetView>
  </sheetViews>
  <sheetFormatPr defaultColWidth="11.42578125" defaultRowHeight="15" x14ac:dyDescent="0.25"/>
  <cols>
    <col min="1" max="1" width="6.5703125" customWidth="1"/>
    <col min="2" max="2" width="11.140625" customWidth="1"/>
    <col min="3" max="3" width="33.7109375" style="166" customWidth="1"/>
    <col min="4" max="4" width="15.42578125" customWidth="1"/>
    <col min="5" max="5" width="56.42578125" style="44" customWidth="1"/>
    <col min="6" max="6" width="10.140625" customWidth="1"/>
    <col min="7" max="7" width="12.5703125" customWidth="1"/>
  </cols>
  <sheetData>
    <row r="1" spans="1:7" ht="38.25" thickBot="1" x14ac:dyDescent="0.3">
      <c r="A1" s="130" t="s">
        <v>143</v>
      </c>
      <c r="B1" s="131" t="s">
        <v>5</v>
      </c>
      <c r="C1" s="131" t="s">
        <v>6</v>
      </c>
      <c r="D1" s="132" t="s">
        <v>146</v>
      </c>
      <c r="E1" s="132" t="s">
        <v>142</v>
      </c>
      <c r="F1" s="132" t="s">
        <v>144</v>
      </c>
      <c r="G1" s="40" t="s">
        <v>208</v>
      </c>
    </row>
    <row r="2" spans="1:7" ht="18.75" thickBot="1" x14ac:dyDescent="0.3">
      <c r="A2" s="248" t="s">
        <v>145</v>
      </c>
      <c r="B2" s="249"/>
      <c r="C2" s="249"/>
      <c r="D2" s="249"/>
      <c r="E2" s="249"/>
      <c r="F2" s="249"/>
      <c r="G2" s="129"/>
    </row>
    <row r="3" spans="1:7" ht="15.75" thickBot="1" x14ac:dyDescent="0.3">
      <c r="A3" s="257" t="s">
        <v>157</v>
      </c>
      <c r="B3" s="258"/>
      <c r="C3" s="258"/>
      <c r="D3" s="258"/>
      <c r="E3" s="258"/>
      <c r="F3" s="258"/>
      <c r="G3" s="118"/>
    </row>
    <row r="4" spans="1:7" ht="76.5" x14ac:dyDescent="0.25">
      <c r="A4" s="9">
        <v>101</v>
      </c>
      <c r="B4" s="6" t="s">
        <v>0</v>
      </c>
      <c r="C4" s="154" t="s">
        <v>1</v>
      </c>
      <c r="D4" s="105"/>
      <c r="E4" s="116"/>
      <c r="F4" s="173"/>
      <c r="G4" s="119" t="str">
        <f>IF(D4="","",(IFERROR(VLOOKUP(F4,Risk!$A$1:$B$3,2,FALSE)*(100%-D4),"")))</f>
        <v/>
      </c>
    </row>
    <row r="5" spans="1:7" ht="51" x14ac:dyDescent="0.25">
      <c r="A5" s="10">
        <v>102</v>
      </c>
      <c r="B5" s="7" t="s">
        <v>0</v>
      </c>
      <c r="C5" s="155" t="s">
        <v>285</v>
      </c>
      <c r="D5" s="181"/>
      <c r="E5" s="116"/>
      <c r="F5" s="185"/>
      <c r="G5" s="176" t="str">
        <f>IF(D5="","",(IFERROR(VLOOKUP(F5,Risk!$A$1:$B$3,2,FALSE)*(100%-D5),"")))</f>
        <v/>
      </c>
    </row>
    <row r="6" spans="1:7" ht="51" x14ac:dyDescent="0.25">
      <c r="A6" s="10">
        <v>103</v>
      </c>
      <c r="B6" s="7" t="s">
        <v>0</v>
      </c>
      <c r="C6" s="155" t="s">
        <v>286</v>
      </c>
      <c r="D6" s="181"/>
      <c r="E6" s="116"/>
      <c r="F6" s="185"/>
      <c r="G6" s="175" t="str">
        <f>IF(D6="","",(IFERROR(VLOOKUP(F6,Risk!$A$1:$B$3,2,FALSE)*(100%-D6),"")))</f>
        <v/>
      </c>
    </row>
    <row r="7" spans="1:7" ht="63.75" x14ac:dyDescent="0.25">
      <c r="A7" s="10">
        <v>104</v>
      </c>
      <c r="B7" s="7" t="s">
        <v>0</v>
      </c>
      <c r="C7" s="155" t="s">
        <v>287</v>
      </c>
      <c r="D7" s="174"/>
      <c r="E7" s="33"/>
      <c r="F7" s="169"/>
      <c r="G7" s="178" t="str">
        <f>IF(D7="","",(IFERROR(VLOOKUP(F7,Risk!$A$1:$B$3,2,FALSE)*(100%-D7),"")))</f>
        <v/>
      </c>
    </row>
    <row r="8" spans="1:7" ht="63.75" x14ac:dyDescent="0.25">
      <c r="A8" s="10">
        <v>105</v>
      </c>
      <c r="B8" s="7" t="s">
        <v>0</v>
      </c>
      <c r="C8" s="155" t="s">
        <v>288</v>
      </c>
      <c r="D8" s="174"/>
      <c r="E8" s="32"/>
      <c r="F8" s="186"/>
      <c r="G8" s="177" t="str">
        <f>IF(D8="","",(IFERROR(VLOOKUP(F8,Risk!$A$1:$B$3,2,FALSE)*(100%-D8),"")))</f>
        <v/>
      </c>
    </row>
    <row r="9" spans="1:7" ht="63.75" x14ac:dyDescent="0.25">
      <c r="A9" s="10">
        <v>106</v>
      </c>
      <c r="B9" s="7" t="s">
        <v>0</v>
      </c>
      <c r="C9" s="155" t="s">
        <v>289</v>
      </c>
      <c r="D9" s="174"/>
      <c r="E9" s="32"/>
      <c r="F9" s="186"/>
      <c r="G9" s="119" t="str">
        <f>IF(D9="","",(IFERROR(VLOOKUP(F9,Risk!$A$1:$B$3,2,FALSE)*(100%-D9),"")))</f>
        <v/>
      </c>
    </row>
    <row r="10" spans="1:7" ht="63.75" x14ac:dyDescent="0.25">
      <c r="A10" s="10">
        <v>107</v>
      </c>
      <c r="B10" s="7" t="s">
        <v>0</v>
      </c>
      <c r="C10" s="155" t="s">
        <v>290</v>
      </c>
      <c r="D10" s="174"/>
      <c r="E10" s="33"/>
      <c r="F10" s="186"/>
      <c r="G10" s="119" t="str">
        <f>IF(D10="","",(IFERROR(VLOOKUP(F10,Risk!$A$1:$B$3,2,FALSE)*(100%-D10),"")))</f>
        <v/>
      </c>
    </row>
    <row r="11" spans="1:7" ht="63.75" x14ac:dyDescent="0.25">
      <c r="A11" s="10">
        <v>108</v>
      </c>
      <c r="B11" s="7" t="s">
        <v>0</v>
      </c>
      <c r="C11" s="155" t="s">
        <v>291</v>
      </c>
      <c r="D11" s="174"/>
      <c r="E11" s="33"/>
      <c r="F11" s="186"/>
      <c r="G11" s="119" t="str">
        <f>IF(D11="","",(IFERROR(VLOOKUP(F11,Risk!$A$1:$B$3,2,FALSE)*(100%-D11),"")))</f>
        <v/>
      </c>
    </row>
    <row r="12" spans="1:7" ht="64.5" thickBot="1" x14ac:dyDescent="0.3">
      <c r="A12" s="11">
        <v>109</v>
      </c>
      <c r="B12" s="8" t="s">
        <v>2</v>
      </c>
      <c r="C12" s="156" t="s">
        <v>3</v>
      </c>
      <c r="D12" s="174"/>
      <c r="E12" s="32"/>
      <c r="F12" s="186"/>
      <c r="G12" s="120" t="str">
        <f>IF(D12="","",(IFERROR(VLOOKUP(F12,Risk!$A$1:$B$3,2,FALSE)*(100%-D12),"")))</f>
        <v/>
      </c>
    </row>
    <row r="13" spans="1:7" ht="15.75" thickBot="1" x14ac:dyDescent="0.3">
      <c r="A13" s="259" t="s">
        <v>147</v>
      </c>
      <c r="B13" s="260"/>
      <c r="C13" s="260"/>
      <c r="D13" s="260"/>
      <c r="E13" s="260"/>
      <c r="F13" s="260"/>
      <c r="G13" s="103"/>
    </row>
    <row r="14" spans="1:7" ht="63.75" x14ac:dyDescent="0.25">
      <c r="A14" s="9">
        <v>110</v>
      </c>
      <c r="B14" s="6" t="s">
        <v>4</v>
      </c>
      <c r="C14" s="154" t="s">
        <v>292</v>
      </c>
      <c r="D14" s="152"/>
      <c r="E14" s="33"/>
      <c r="F14" s="186"/>
      <c r="G14" s="119" t="str">
        <f>IF(D14="","",(IFERROR(VLOOKUP(F14,Risk!$A$1:$B$3,2,FALSE)*(100%-D14),"")))</f>
        <v/>
      </c>
    </row>
    <row r="15" spans="1:7" ht="63.75" x14ac:dyDescent="0.25">
      <c r="A15" s="10">
        <v>111</v>
      </c>
      <c r="B15" s="7" t="s">
        <v>4</v>
      </c>
      <c r="C15" s="155" t="s">
        <v>294</v>
      </c>
      <c r="D15" s="111"/>
      <c r="E15" s="116"/>
      <c r="F15" s="124"/>
      <c r="G15" s="119" t="str">
        <f>IF(D15="","",(IFERROR(VLOOKUP(F15,Risk!$A$1:$B$3,2,FALSE)*(100%-D15),"")))</f>
        <v/>
      </c>
    </row>
    <row r="16" spans="1:7" ht="63.75" x14ac:dyDescent="0.25">
      <c r="A16" s="10">
        <v>112</v>
      </c>
      <c r="B16" s="7" t="s">
        <v>4</v>
      </c>
      <c r="C16" s="155" t="s">
        <v>293</v>
      </c>
      <c r="D16" s="172"/>
      <c r="E16" s="33"/>
      <c r="F16" s="169"/>
      <c r="G16" s="119" t="str">
        <f>IF(D16="","",(IFERROR(VLOOKUP(F16,Risk!$A$1:$B$3,2,FALSE)*(100%-D16),"")))</f>
        <v/>
      </c>
    </row>
    <row r="17" spans="1:7" ht="64.5" thickBot="1" x14ac:dyDescent="0.3">
      <c r="A17" s="11">
        <v>113</v>
      </c>
      <c r="B17" s="8" t="s">
        <v>4</v>
      </c>
      <c r="C17" s="156" t="s">
        <v>295</v>
      </c>
      <c r="D17" s="111"/>
      <c r="E17" s="116"/>
      <c r="F17" s="124"/>
      <c r="G17" s="120" t="str">
        <f>IF(D17="","",(IFERROR(VLOOKUP(F17,Risk!$A$1:$B$3,2,FALSE)*(100%-D17),"")))</f>
        <v/>
      </c>
    </row>
    <row r="18" spans="1:7" ht="15.75" thickBot="1" x14ac:dyDescent="0.3">
      <c r="A18" s="255" t="s">
        <v>158</v>
      </c>
      <c r="B18" s="256"/>
      <c r="C18" s="256"/>
      <c r="D18" s="256"/>
      <c r="E18" s="256"/>
      <c r="F18" s="256"/>
      <c r="G18" s="103"/>
    </row>
    <row r="19" spans="1:7" ht="63.75" x14ac:dyDescent="0.25">
      <c r="A19" s="107">
        <v>114</v>
      </c>
      <c r="B19" s="12" t="s">
        <v>7</v>
      </c>
      <c r="C19" s="157" t="s">
        <v>296</v>
      </c>
      <c r="D19" s="152"/>
      <c r="E19" s="33"/>
      <c r="F19" s="187"/>
      <c r="G19" s="119" t="str">
        <f>IF(D19="","",(IFERROR(VLOOKUP(F19,Risk!$A$1:$B$3,2,FALSE)*(100%-D19),"")))</f>
        <v/>
      </c>
    </row>
    <row r="20" spans="1:7" ht="51" x14ac:dyDescent="0.25">
      <c r="A20" s="34">
        <v>115</v>
      </c>
      <c r="B20" s="13" t="s">
        <v>7</v>
      </c>
      <c r="C20" s="153" t="s">
        <v>298</v>
      </c>
      <c r="D20" s="152"/>
      <c r="E20" s="33"/>
      <c r="F20" s="187"/>
      <c r="G20" s="119" t="str">
        <f>IF(D20="","",(IFERROR(VLOOKUP(F20,Risk!$A$1:$B$3,2,FALSE)*(100%-D20),"")))</f>
        <v/>
      </c>
    </row>
    <row r="21" spans="1:7" ht="63.75" x14ac:dyDescent="0.25">
      <c r="A21" s="34">
        <v>116</v>
      </c>
      <c r="B21" s="13" t="s">
        <v>7</v>
      </c>
      <c r="C21" s="153" t="s">
        <v>297</v>
      </c>
      <c r="D21" s="170"/>
      <c r="E21" s="33"/>
      <c r="F21" s="169"/>
      <c r="G21" s="119" t="str">
        <f>IF(D21="","",(IFERROR(VLOOKUP(F21,Risk!$A$1:$B$3,2,FALSE)*(100%-D21),"")))</f>
        <v/>
      </c>
    </row>
    <row r="22" spans="1:7" ht="63.75" x14ac:dyDescent="0.25">
      <c r="A22" s="34">
        <v>117</v>
      </c>
      <c r="B22" s="13" t="s">
        <v>7</v>
      </c>
      <c r="C22" s="153" t="s">
        <v>299</v>
      </c>
      <c r="D22" s="170"/>
      <c r="E22" s="33"/>
      <c r="F22" s="169"/>
      <c r="G22" s="119" t="str">
        <f>IF(D22="","",(IFERROR(VLOOKUP(F22,Risk!$A$1:$B$3,2,FALSE)*(100%-D22),"")))</f>
        <v/>
      </c>
    </row>
    <row r="23" spans="1:7" ht="63.75" x14ac:dyDescent="0.25">
      <c r="A23" s="34">
        <v>118</v>
      </c>
      <c r="B23" s="13" t="s">
        <v>8</v>
      </c>
      <c r="C23" s="153" t="s">
        <v>300</v>
      </c>
      <c r="D23" s="171"/>
      <c r="E23" s="33"/>
      <c r="F23" s="169"/>
      <c r="G23" s="119" t="str">
        <f>IF(D23="","",(IFERROR(VLOOKUP(F23,Risk!$A$1:$B$3,2,FALSE)*(100%-D23),"")))</f>
        <v/>
      </c>
    </row>
    <row r="24" spans="1:7" ht="51" x14ac:dyDescent="0.25">
      <c r="A24" s="34">
        <v>119</v>
      </c>
      <c r="B24" s="13" t="s">
        <v>8</v>
      </c>
      <c r="C24" s="153" t="s">
        <v>301</v>
      </c>
      <c r="D24" s="171"/>
      <c r="E24" s="33"/>
      <c r="F24" s="187"/>
      <c r="G24" s="119" t="str">
        <f>IF(D24="","",(IFERROR(VLOOKUP(F24,Risk!$A$1:$B$3,2,FALSE)*(100%-D24),"")))</f>
        <v/>
      </c>
    </row>
    <row r="25" spans="1:7" ht="51" x14ac:dyDescent="0.25">
      <c r="A25" s="34">
        <v>120</v>
      </c>
      <c r="B25" s="13" t="s">
        <v>8</v>
      </c>
      <c r="C25" s="153" t="s">
        <v>302</v>
      </c>
      <c r="D25" s="105"/>
      <c r="E25" s="33"/>
      <c r="F25" s="187"/>
      <c r="G25" s="119" t="str">
        <f>IF(D25="","",(IFERROR(VLOOKUP(F25,Risk!$A$1:$B$3,2,FALSE)*(100%-D25),"")))</f>
        <v/>
      </c>
    </row>
    <row r="26" spans="1:7" ht="63.75" x14ac:dyDescent="0.25">
      <c r="A26" s="34">
        <v>121</v>
      </c>
      <c r="B26" s="13" t="s">
        <v>8</v>
      </c>
      <c r="C26" s="153" t="s">
        <v>303</v>
      </c>
      <c r="D26" s="105"/>
      <c r="E26" s="33"/>
      <c r="F26" s="191"/>
      <c r="G26" s="119" t="str">
        <f>IF(D26="","",(IFERROR(VLOOKUP(F26,Risk!$A$1:$B$3,2,FALSE)*(100%-D26),"")))</f>
        <v/>
      </c>
    </row>
    <row r="27" spans="1:7" ht="51" x14ac:dyDescent="0.25">
      <c r="A27" s="34">
        <v>122</v>
      </c>
      <c r="B27" s="13" t="s">
        <v>8</v>
      </c>
      <c r="C27" s="153" t="s">
        <v>304</v>
      </c>
      <c r="D27" s="105"/>
      <c r="E27" s="33"/>
      <c r="F27" s="191"/>
      <c r="G27" s="119" t="str">
        <f>IF(D27="","",(IFERROR(VLOOKUP(F27,Risk!$A$1:$B$3,2,FALSE)*(100%-D27),"")))</f>
        <v/>
      </c>
    </row>
    <row r="28" spans="1:7" ht="63.75" x14ac:dyDescent="0.25">
      <c r="A28" s="34">
        <v>123</v>
      </c>
      <c r="B28" s="13" t="s">
        <v>8</v>
      </c>
      <c r="C28" s="153" t="s">
        <v>305</v>
      </c>
      <c r="D28" s="105"/>
      <c r="E28" s="33"/>
      <c r="F28" s="191"/>
      <c r="G28" s="119" t="str">
        <f>IF(D28="","",(IFERROR(VLOOKUP(F28,Risk!$A$1:$B$3,2,FALSE)*(100%-D28),"")))</f>
        <v/>
      </c>
    </row>
    <row r="29" spans="1:7" s="5" customFormat="1" ht="63.75" x14ac:dyDescent="0.25">
      <c r="A29" s="34">
        <v>124</v>
      </c>
      <c r="B29" s="13" t="s">
        <v>9</v>
      </c>
      <c r="C29" s="153" t="s">
        <v>306</v>
      </c>
      <c r="D29" s="111"/>
      <c r="E29" s="116"/>
      <c r="F29" s="124"/>
      <c r="G29" s="119" t="str">
        <f>IF(D29="","",(IFERROR(VLOOKUP(F29,Risk!$A$1:$B$3,2,FALSE)*(100%-D29),"")))</f>
        <v/>
      </c>
    </row>
    <row r="30" spans="1:7" ht="63.75" x14ac:dyDescent="0.25">
      <c r="A30" s="34">
        <v>125</v>
      </c>
      <c r="B30" s="13" t="s">
        <v>9</v>
      </c>
      <c r="C30" s="153" t="s">
        <v>307</v>
      </c>
      <c r="D30" s="170"/>
      <c r="E30" s="33"/>
      <c r="F30" s="169"/>
      <c r="G30" s="119" t="str">
        <f>IF(D30="","",(IFERROR(VLOOKUP(F30,Risk!$A$1:$B$3,2,FALSE)*(100%-D30),"")))</f>
        <v/>
      </c>
    </row>
    <row r="31" spans="1:7" ht="63.75" x14ac:dyDescent="0.25">
      <c r="A31" s="34">
        <v>126</v>
      </c>
      <c r="B31" s="13" t="s">
        <v>9</v>
      </c>
      <c r="C31" s="153" t="s">
        <v>308</v>
      </c>
      <c r="D31" s="152"/>
      <c r="E31" s="33"/>
      <c r="F31" s="191"/>
      <c r="G31" s="119" t="str">
        <f>IF(D31="","",(IFERROR(VLOOKUP(F31,Risk!$A$1:$B$3,2,FALSE)*(100%-D31),"")))</f>
        <v/>
      </c>
    </row>
    <row r="32" spans="1:7" ht="63.75" x14ac:dyDescent="0.25">
      <c r="A32" s="34">
        <v>127</v>
      </c>
      <c r="B32" s="13" t="s">
        <v>10</v>
      </c>
      <c r="C32" s="153" t="s">
        <v>309</v>
      </c>
      <c r="D32" s="152"/>
      <c r="E32" s="33"/>
      <c r="F32" s="191"/>
      <c r="G32" s="119" t="str">
        <f>IF(D32="","",(IFERROR(VLOOKUP(F32,Risk!$A$1:$B$3,2,FALSE)*(100%-D32),"")))</f>
        <v/>
      </c>
    </row>
    <row r="33" spans="1:7" ht="63.75" x14ac:dyDescent="0.25">
      <c r="A33" s="34">
        <v>128</v>
      </c>
      <c r="B33" s="13" t="s">
        <v>10</v>
      </c>
      <c r="C33" s="153" t="s">
        <v>310</v>
      </c>
      <c r="D33" s="152"/>
      <c r="E33" s="33"/>
      <c r="F33" s="191"/>
      <c r="G33" s="119" t="str">
        <f>IF(D33="","",(IFERROR(VLOOKUP(F33,Risk!$A$1:$B$3,2,FALSE)*(100%-D33),"")))</f>
        <v/>
      </c>
    </row>
    <row r="34" spans="1:7" ht="51" x14ac:dyDescent="0.25">
      <c r="A34" s="34">
        <v>129</v>
      </c>
      <c r="B34" s="13" t="s">
        <v>10</v>
      </c>
      <c r="C34" s="153" t="s">
        <v>311</v>
      </c>
      <c r="D34" s="152"/>
      <c r="E34" s="33"/>
      <c r="F34" s="191"/>
      <c r="G34" s="119" t="str">
        <f>IF(D34="","",(IFERROR(VLOOKUP(F34,Risk!$A$1:$B$3,2,FALSE)*(100%-D34),"")))</f>
        <v/>
      </c>
    </row>
    <row r="35" spans="1:7" ht="63.75" x14ac:dyDescent="0.25">
      <c r="A35" s="34">
        <v>130</v>
      </c>
      <c r="B35" s="13" t="s">
        <v>10</v>
      </c>
      <c r="C35" s="153" t="s">
        <v>11</v>
      </c>
      <c r="D35" s="152"/>
      <c r="E35" s="33"/>
      <c r="F35" s="191"/>
      <c r="G35" s="119" t="str">
        <f>IF(D35="","",(IFERROR(VLOOKUP(F35,Risk!$A$1:$B$3,2,FALSE)*(100%-D35),"")))</f>
        <v/>
      </c>
    </row>
    <row r="36" spans="1:7" ht="63.75" x14ac:dyDescent="0.25">
      <c r="A36" s="34">
        <v>131</v>
      </c>
      <c r="B36" s="13" t="s">
        <v>10</v>
      </c>
      <c r="C36" s="153" t="s">
        <v>312</v>
      </c>
      <c r="D36" s="152"/>
      <c r="E36" s="33"/>
      <c r="F36" s="191"/>
      <c r="G36" s="119" t="str">
        <f>IF(D36="","",(IFERROR(VLOOKUP(F36,Risk!$A$1:$B$3,2,FALSE)*(100%-D36),"")))</f>
        <v/>
      </c>
    </row>
    <row r="37" spans="1:7" ht="51" x14ac:dyDescent="0.25">
      <c r="A37" s="34">
        <v>132</v>
      </c>
      <c r="B37" s="13" t="s">
        <v>10</v>
      </c>
      <c r="C37" s="153" t="s">
        <v>313</v>
      </c>
      <c r="D37" s="152"/>
      <c r="E37" s="33"/>
      <c r="F37" s="191"/>
      <c r="G37" s="119" t="str">
        <f>IF(D37="","",(IFERROR(VLOOKUP(F37,Risk!$A$1:$B$3,2,FALSE)*(100%-D37),"")))</f>
        <v/>
      </c>
    </row>
    <row r="38" spans="1:7" ht="63.75" x14ac:dyDescent="0.25">
      <c r="A38" s="34">
        <v>133</v>
      </c>
      <c r="B38" s="13" t="s">
        <v>10</v>
      </c>
      <c r="C38" s="153" t="s">
        <v>315</v>
      </c>
      <c r="D38" s="152"/>
      <c r="E38" s="33"/>
      <c r="F38" s="191"/>
      <c r="G38" s="119" t="str">
        <f>IF(D38="","",(IFERROR(VLOOKUP(F38,Risk!$A$1:$B$3,2,FALSE)*(100%-D38),"")))</f>
        <v/>
      </c>
    </row>
    <row r="39" spans="1:7" ht="63.75" x14ac:dyDescent="0.25">
      <c r="A39" s="34">
        <v>134</v>
      </c>
      <c r="B39" s="13" t="s">
        <v>12</v>
      </c>
      <c r="C39" s="153" t="s">
        <v>314</v>
      </c>
      <c r="D39" s="152"/>
      <c r="E39" s="33"/>
      <c r="F39" s="191"/>
      <c r="G39" s="119" t="str">
        <f>IF(D39="","",(IFERROR(VLOOKUP(F39,Risk!$A$1:$B$3,2,FALSE)*(100%-D39),"")))</f>
        <v/>
      </c>
    </row>
    <row r="40" spans="1:7" ht="63.75" x14ac:dyDescent="0.25">
      <c r="A40" s="34">
        <v>135</v>
      </c>
      <c r="B40" s="13" t="s">
        <v>12</v>
      </c>
      <c r="C40" s="153" t="s">
        <v>316</v>
      </c>
      <c r="D40" s="105"/>
      <c r="E40" s="33"/>
      <c r="F40" s="191"/>
      <c r="G40" s="119" t="str">
        <f>IF(D40="","",(IFERROR(VLOOKUP(F40,Risk!$A$1:$B$3,2,FALSE)*(100%-D40),"")))</f>
        <v/>
      </c>
    </row>
    <row r="41" spans="1:7" ht="51" x14ac:dyDescent="0.25">
      <c r="A41" s="34">
        <v>136</v>
      </c>
      <c r="B41" s="13" t="s">
        <v>13</v>
      </c>
      <c r="C41" s="153" t="s">
        <v>317</v>
      </c>
      <c r="D41" s="105"/>
      <c r="E41" s="33"/>
      <c r="F41" s="191"/>
      <c r="G41" s="119" t="str">
        <f>IF(D41="","",(IFERROR(VLOOKUP(F41,Risk!$A$1:$B$3,2,FALSE)*(100%-D41),"")))</f>
        <v/>
      </c>
    </row>
    <row r="42" spans="1:7" ht="63.75" x14ac:dyDescent="0.25">
      <c r="A42" s="34">
        <v>137</v>
      </c>
      <c r="B42" s="13" t="s">
        <v>14</v>
      </c>
      <c r="C42" s="153" t="s">
        <v>318</v>
      </c>
      <c r="D42" s="105"/>
      <c r="E42" s="33"/>
      <c r="F42" s="191"/>
      <c r="G42" s="119" t="str">
        <f>IF(D42="","",(IFERROR(VLOOKUP(F42,Risk!$A$1:$B$3,2,FALSE)*(100%-D42),"")))</f>
        <v/>
      </c>
    </row>
    <row r="43" spans="1:7" ht="63.75" x14ac:dyDescent="0.25">
      <c r="A43" s="34">
        <v>138</v>
      </c>
      <c r="B43" s="13" t="s">
        <v>14</v>
      </c>
      <c r="C43" s="153" t="s">
        <v>319</v>
      </c>
      <c r="D43" s="105"/>
      <c r="E43" s="33"/>
      <c r="F43" s="169"/>
      <c r="G43" s="119" t="str">
        <f>IF(D43="","",(IFERROR(VLOOKUP(F43,Risk!$A$1:$B$3,2,FALSE)*(100%-D43),"")))</f>
        <v/>
      </c>
    </row>
    <row r="44" spans="1:7" ht="63.75" x14ac:dyDescent="0.25">
      <c r="A44" s="34">
        <v>139</v>
      </c>
      <c r="B44" s="13" t="s">
        <v>14</v>
      </c>
      <c r="C44" s="153" t="s">
        <v>320</v>
      </c>
      <c r="D44" s="152"/>
      <c r="E44" s="33"/>
      <c r="F44" s="191"/>
      <c r="G44" s="119" t="str">
        <f>IF(D44="","",(IFERROR(VLOOKUP(F44,Risk!$A$1:$B$3,2,FALSE)*(100%-D44),"")))</f>
        <v/>
      </c>
    </row>
    <row r="45" spans="1:7" ht="63.75" x14ac:dyDescent="0.25">
      <c r="A45" s="34">
        <v>140</v>
      </c>
      <c r="B45" s="13" t="s">
        <v>14</v>
      </c>
      <c r="C45" s="153" t="s">
        <v>321</v>
      </c>
      <c r="D45" s="105"/>
      <c r="E45" s="33"/>
      <c r="F45" s="191"/>
      <c r="G45" s="119" t="str">
        <f>IF(D45="","",(IFERROR(VLOOKUP(F45,Risk!$A$1:$B$3,2,FALSE)*(100%-D45),"")))</f>
        <v/>
      </c>
    </row>
    <row r="46" spans="1:7" ht="63.75" x14ac:dyDescent="0.25">
      <c r="A46" s="34">
        <v>141</v>
      </c>
      <c r="B46" s="13" t="s">
        <v>15</v>
      </c>
      <c r="C46" s="153" t="s">
        <v>322</v>
      </c>
      <c r="D46" s="105"/>
      <c r="E46" s="33"/>
      <c r="F46" s="191"/>
      <c r="G46" s="119" t="str">
        <f>IF(D46="","",(IFERROR(VLOOKUP(F46,Risk!$A$1:$B$3,2,FALSE)*(100%-D46),"")))</f>
        <v/>
      </c>
    </row>
    <row r="47" spans="1:7" ht="63.75" x14ac:dyDescent="0.25">
      <c r="A47" s="34">
        <v>142</v>
      </c>
      <c r="B47" s="13" t="s">
        <v>16</v>
      </c>
      <c r="C47" s="153" t="s">
        <v>323</v>
      </c>
      <c r="D47" s="105"/>
      <c r="E47" s="33"/>
      <c r="F47" s="191"/>
      <c r="G47" s="119" t="str">
        <f>IF(D47="","",(IFERROR(VLOOKUP(F47,Risk!$A$1:$B$3,2,FALSE)*(100%-D47),"")))</f>
        <v/>
      </c>
    </row>
    <row r="48" spans="1:7" ht="76.5" x14ac:dyDescent="0.25">
      <c r="A48" s="34">
        <v>143</v>
      </c>
      <c r="B48" s="13" t="s">
        <v>16</v>
      </c>
      <c r="C48" s="153" t="s">
        <v>17</v>
      </c>
      <c r="D48" s="152"/>
      <c r="E48" s="33"/>
      <c r="F48" s="191"/>
      <c r="G48" s="119" t="str">
        <f>IF(D48="","",(IFERROR(VLOOKUP(F48,Risk!$A$1:$B$3,2,FALSE)*(100%-D48),"")))</f>
        <v/>
      </c>
    </row>
    <row r="49" spans="1:7" ht="64.5" thickBot="1" x14ac:dyDescent="0.3">
      <c r="A49" s="106">
        <v>144</v>
      </c>
      <c r="B49" s="14" t="s">
        <v>16</v>
      </c>
      <c r="C49" s="158" t="s">
        <v>18</v>
      </c>
      <c r="D49" s="111"/>
      <c r="E49" s="116"/>
      <c r="F49" s="123"/>
      <c r="G49" s="120" t="str">
        <f>IF(D49="","",(IFERROR(VLOOKUP(F49,Risk!$A$1:$B$3,2,FALSE)*(100%-D49),"")))</f>
        <v/>
      </c>
    </row>
    <row r="50" spans="1:7" ht="15.75" thickBot="1" x14ac:dyDescent="0.3">
      <c r="A50" s="267" t="s">
        <v>196</v>
      </c>
      <c r="B50" s="268"/>
      <c r="C50" s="268"/>
      <c r="D50" s="268"/>
      <c r="E50" s="268"/>
      <c r="F50" s="268"/>
      <c r="G50" s="269"/>
    </row>
    <row r="51" spans="1:7" ht="76.5" x14ac:dyDescent="0.25">
      <c r="A51" s="2">
        <v>145</v>
      </c>
      <c r="B51" s="6" t="s">
        <v>19</v>
      </c>
      <c r="C51" s="154" t="s">
        <v>20</v>
      </c>
      <c r="D51" s="105"/>
      <c r="E51" s="32"/>
      <c r="F51" s="173"/>
      <c r="G51" s="119" t="str">
        <f>IF(D51="","",(IFERROR(VLOOKUP(F51,Risk!$A$1:$B$3,2,FALSE)*(100%-D51),"")))</f>
        <v/>
      </c>
    </row>
    <row r="52" spans="1:7" ht="76.5" x14ac:dyDescent="0.25">
      <c r="A52" s="3">
        <v>146</v>
      </c>
      <c r="B52" s="7" t="s">
        <v>21</v>
      </c>
      <c r="C52" s="155" t="s">
        <v>22</v>
      </c>
      <c r="D52" s="152"/>
      <c r="E52" s="33"/>
      <c r="F52" s="169"/>
      <c r="G52" s="119" t="str">
        <f>IF(D52="","",(IFERROR(VLOOKUP(F52,Risk!$A$1:$B$3,2,FALSE)*(100%-D52),"")))</f>
        <v/>
      </c>
    </row>
    <row r="53" spans="1:7" ht="63.75" x14ac:dyDescent="0.25">
      <c r="A53" s="3">
        <v>147</v>
      </c>
      <c r="B53" s="7" t="s">
        <v>21</v>
      </c>
      <c r="C53" s="155" t="s">
        <v>324</v>
      </c>
      <c r="D53" s="152"/>
      <c r="E53" s="33"/>
      <c r="F53" s="191"/>
      <c r="G53" s="119" t="str">
        <f>IF(D53="","",(IFERROR(VLOOKUP(F53,Risk!$A$1:$B$3,2,FALSE)*(100%-D53),"")))</f>
        <v/>
      </c>
    </row>
    <row r="54" spans="1:7" ht="63.75" x14ac:dyDescent="0.25">
      <c r="A54" s="3">
        <v>148</v>
      </c>
      <c r="B54" s="7" t="s">
        <v>23</v>
      </c>
      <c r="C54" s="155" t="s">
        <v>325</v>
      </c>
      <c r="D54" s="105"/>
      <c r="E54" s="33"/>
      <c r="F54" s="191"/>
      <c r="G54" s="119" t="str">
        <f>IF(D54="","",(IFERROR(VLOOKUP(F54,Risk!$A$1:$B$3,2,FALSE)*(100%-D54),"")))</f>
        <v/>
      </c>
    </row>
    <row r="55" spans="1:7" ht="63.75" x14ac:dyDescent="0.25">
      <c r="A55" s="3">
        <v>149</v>
      </c>
      <c r="B55" s="7" t="s">
        <v>24</v>
      </c>
      <c r="C55" s="155" t="s">
        <v>326</v>
      </c>
      <c r="D55" s="172"/>
      <c r="E55" s="203"/>
      <c r="F55" s="169"/>
      <c r="G55" s="178" t="str">
        <f>IF(D55="","",(IFERROR(VLOOKUP(F55,Risk!$A$1:$B$3,2,FALSE)*(100%-D55),"")))</f>
        <v/>
      </c>
    </row>
    <row r="56" spans="1:7" ht="18.75" thickBot="1" x14ac:dyDescent="0.3">
      <c r="A56" s="238" t="s">
        <v>197</v>
      </c>
      <c r="B56" s="239"/>
      <c r="C56" s="239"/>
      <c r="D56" s="239"/>
      <c r="E56" s="239"/>
      <c r="F56" s="239"/>
      <c r="G56" s="129"/>
    </row>
    <row r="57" spans="1:7" ht="15.75" thickBot="1" x14ac:dyDescent="0.3">
      <c r="A57" s="240" t="s">
        <v>25</v>
      </c>
      <c r="B57" s="241"/>
      <c r="C57" s="241"/>
      <c r="D57" s="241"/>
      <c r="E57" s="241"/>
      <c r="F57" s="241"/>
      <c r="G57" s="114"/>
    </row>
    <row r="58" spans="1:7" ht="63.75" x14ac:dyDescent="0.25">
      <c r="A58" s="27">
        <v>201</v>
      </c>
      <c r="B58" s="12" t="s">
        <v>26</v>
      </c>
      <c r="C58" s="157" t="s">
        <v>327</v>
      </c>
      <c r="D58" s="105"/>
      <c r="E58" s="32"/>
      <c r="F58" s="121"/>
      <c r="G58" s="119" t="str">
        <f>IF(D58="","",(IFERROR(VLOOKUP(F58,Risk!$A$1:$B$3,2,FALSE)*(100%-D58),"")))</f>
        <v/>
      </c>
    </row>
    <row r="59" spans="1:7" ht="51.75" thickBot="1" x14ac:dyDescent="0.3">
      <c r="A59" s="16">
        <v>202</v>
      </c>
      <c r="B59" s="13" t="s">
        <v>26</v>
      </c>
      <c r="C59" s="153" t="s">
        <v>328</v>
      </c>
      <c r="D59" s="105"/>
      <c r="E59" s="33"/>
      <c r="F59" s="191"/>
      <c r="G59" s="119" t="str">
        <f>IF(D59="","",(IFERROR(VLOOKUP(F59,Risk!$A$1:$B$3,2,FALSE)*(100%-D59),"")))</f>
        <v/>
      </c>
    </row>
    <row r="60" spans="1:7" ht="77.25" thickBot="1" x14ac:dyDescent="0.3">
      <c r="A60" s="31">
        <v>203</v>
      </c>
      <c r="B60" s="14" t="s">
        <v>27</v>
      </c>
      <c r="C60" s="158" t="s">
        <v>28</v>
      </c>
      <c r="D60" s="111"/>
      <c r="E60" s="116"/>
      <c r="F60" s="123"/>
      <c r="G60" s="120" t="str">
        <f>IF(D60="","",(IFERROR(VLOOKUP(F60,Risk!$A$1:$B$3,2,FALSE)*(100%-D60),"")))</f>
        <v/>
      </c>
    </row>
    <row r="61" spans="1:7" ht="15.75" thickBot="1" x14ac:dyDescent="0.3">
      <c r="A61" s="233" t="s">
        <v>195</v>
      </c>
      <c r="B61" s="234"/>
      <c r="C61" s="234"/>
      <c r="D61" s="234"/>
      <c r="E61" s="234"/>
      <c r="F61" s="234"/>
      <c r="G61" s="103"/>
    </row>
    <row r="62" spans="1:7" ht="63.75" x14ac:dyDescent="0.25">
      <c r="A62" s="27">
        <v>204</v>
      </c>
      <c r="B62" s="12">
        <v>2.2999999999999998</v>
      </c>
      <c r="C62" s="157" t="s">
        <v>329</v>
      </c>
      <c r="D62" s="105"/>
      <c r="E62" s="32"/>
      <c r="F62" s="121"/>
      <c r="G62" s="119" t="str">
        <f>IF(D62="","",(IFERROR(VLOOKUP(F62,Risk!$A$1:$B$3,2,FALSE)*(100%-D62),"")))</f>
        <v/>
      </c>
    </row>
    <row r="63" spans="1:7" ht="63.75" x14ac:dyDescent="0.25">
      <c r="A63" s="16">
        <v>205</v>
      </c>
      <c r="B63" s="13">
        <v>2.2999999999999998</v>
      </c>
      <c r="C63" s="153" t="s">
        <v>330</v>
      </c>
      <c r="D63" s="105"/>
      <c r="E63" s="33"/>
      <c r="F63" s="169"/>
      <c r="G63" s="119" t="str">
        <f>IF(D63="","",(IFERROR(VLOOKUP(F63,Risk!$A$1:$B$3,2,FALSE)*(100%-D63),"")))</f>
        <v/>
      </c>
    </row>
    <row r="64" spans="1:7" ht="64.5" thickBot="1" x14ac:dyDescent="0.3">
      <c r="A64" s="28">
        <v>206</v>
      </c>
      <c r="B64" s="14">
        <v>2.2999999999999998</v>
      </c>
      <c r="C64" s="158" t="s">
        <v>331</v>
      </c>
      <c r="D64" s="152"/>
      <c r="E64" s="33"/>
      <c r="F64" s="182"/>
      <c r="G64" s="120" t="str">
        <f>IF(D64="","",(IFERROR(VLOOKUP(F64,Risk!$A$1:$B$3,2,FALSE)*(100%-D64),"")))</f>
        <v/>
      </c>
    </row>
    <row r="65" spans="1:7" ht="15.75" thickBot="1" x14ac:dyDescent="0.3">
      <c r="A65" s="261" t="s">
        <v>29</v>
      </c>
      <c r="B65" s="250"/>
      <c r="C65" s="250"/>
      <c r="D65" s="250"/>
      <c r="E65" s="250"/>
      <c r="F65" s="250"/>
      <c r="G65" s="103"/>
    </row>
    <row r="66" spans="1:7" ht="51" x14ac:dyDescent="0.25">
      <c r="A66" s="4">
        <v>207</v>
      </c>
      <c r="B66" s="12">
        <v>2.2999999999999998</v>
      </c>
      <c r="C66" s="157" t="s">
        <v>332</v>
      </c>
      <c r="D66" s="105"/>
      <c r="E66" s="32"/>
      <c r="F66" s="121"/>
      <c r="G66" s="119" t="str">
        <f>IF(D66="","",(IFERROR(VLOOKUP(F66,Risk!$A$1:$B$3,2,FALSE)*(100%-D66),"")))</f>
        <v/>
      </c>
    </row>
    <row r="67" spans="1:7" ht="77.25" thickBot="1" x14ac:dyDescent="0.3">
      <c r="A67" s="200">
        <v>208</v>
      </c>
      <c r="B67" s="201">
        <v>2.2999999999999998</v>
      </c>
      <c r="C67" s="202" t="s">
        <v>333</v>
      </c>
      <c r="D67" s="152"/>
      <c r="E67" s="33"/>
      <c r="F67" s="183"/>
      <c r="G67" s="220" t="str">
        <f>IF(D67="","",(IFERROR(VLOOKUP(F67,Risk!$A$1:$B$3,2,FALSE)*(100%-D67),"")))</f>
        <v/>
      </c>
    </row>
    <row r="68" spans="1:7" ht="15.75" thickBot="1" x14ac:dyDescent="0.3">
      <c r="A68" s="240" t="s">
        <v>194</v>
      </c>
      <c r="B68" s="241"/>
      <c r="C68" s="241"/>
      <c r="D68" s="234"/>
      <c r="E68" s="234"/>
      <c r="F68" s="234"/>
      <c r="G68" s="114"/>
    </row>
    <row r="69" spans="1:7" ht="51.75" thickBot="1" x14ac:dyDescent="0.3">
      <c r="A69" s="29">
        <v>209</v>
      </c>
      <c r="B69" s="30">
        <v>2.4</v>
      </c>
      <c r="C69" s="160" t="s">
        <v>334</v>
      </c>
      <c r="D69" s="111"/>
      <c r="E69" s="117"/>
      <c r="F69" s="125"/>
      <c r="G69" s="120" t="str">
        <f>IF(D69="","",(IFERROR(VLOOKUP(F69,Risk!$A$1:$B$3,2,FALSE)*(100%-D69),"")))</f>
        <v/>
      </c>
    </row>
    <row r="70" spans="1:7" ht="15.75" thickBot="1" x14ac:dyDescent="0.3">
      <c r="A70" s="233" t="s">
        <v>193</v>
      </c>
      <c r="B70" s="234"/>
      <c r="C70" s="234"/>
      <c r="D70" s="234"/>
      <c r="E70" s="234"/>
      <c r="F70" s="234"/>
      <c r="G70" s="103"/>
    </row>
    <row r="71" spans="1:7" ht="63.75" x14ac:dyDescent="0.25">
      <c r="A71" s="27">
        <v>210</v>
      </c>
      <c r="B71" s="12">
        <v>2.5</v>
      </c>
      <c r="C71" s="157" t="s">
        <v>335</v>
      </c>
      <c r="D71" s="152"/>
      <c r="E71" s="33"/>
      <c r="F71" s="121"/>
      <c r="G71" s="119" t="str">
        <f>IF(D71="","",(IFERROR(VLOOKUP(F71,Risk!$A$1:$B$3,2,FALSE)*(100%-D71),"")))</f>
        <v/>
      </c>
    </row>
    <row r="72" spans="1:7" ht="63.75" x14ac:dyDescent="0.25">
      <c r="A72" s="16">
        <v>211</v>
      </c>
      <c r="B72" s="13">
        <v>2.5</v>
      </c>
      <c r="C72" s="153" t="s">
        <v>336</v>
      </c>
      <c r="D72" s="105"/>
      <c r="E72" s="33"/>
      <c r="F72" s="183"/>
      <c r="G72" s="119" t="str">
        <f>IF(D72="","",(IFERROR(VLOOKUP(F72,Risk!$A$1:$B$3,2,FALSE)*(100%-D72),"")))</f>
        <v/>
      </c>
    </row>
    <row r="73" spans="1:7" ht="51" x14ac:dyDescent="0.25">
      <c r="A73" s="16">
        <v>212</v>
      </c>
      <c r="B73" s="13">
        <v>2.5</v>
      </c>
      <c r="C73" s="153" t="s">
        <v>337</v>
      </c>
      <c r="D73" s="105"/>
      <c r="E73" s="33"/>
      <c r="F73" s="183"/>
      <c r="G73" s="119" t="str">
        <f>IF(D73="","",(IFERROR(VLOOKUP(F73,Risk!$A$1:$B$3,2,FALSE)*(100%-D73),"")))</f>
        <v/>
      </c>
    </row>
    <row r="74" spans="1:7" ht="51" x14ac:dyDescent="0.25">
      <c r="A74" s="16">
        <v>213</v>
      </c>
      <c r="B74" s="13">
        <v>2.5</v>
      </c>
      <c r="C74" s="153" t="s">
        <v>338</v>
      </c>
      <c r="D74" s="105"/>
      <c r="E74" s="33"/>
      <c r="F74" s="183"/>
      <c r="G74" s="119" t="str">
        <f>IF(D74="","",(IFERROR(VLOOKUP(F74,Risk!$A$1:$B$3,2,FALSE)*(100%-D74),"")))</f>
        <v/>
      </c>
    </row>
    <row r="75" spans="1:7" ht="63.75" x14ac:dyDescent="0.25">
      <c r="A75" s="16">
        <v>214</v>
      </c>
      <c r="B75" s="13">
        <v>2.5</v>
      </c>
      <c r="C75" s="153" t="s">
        <v>30</v>
      </c>
      <c r="D75" s="105"/>
      <c r="E75" s="33"/>
      <c r="F75" s="183"/>
      <c r="G75" s="119" t="str">
        <f>IF(D75="","",(IFERROR(VLOOKUP(F75,Risk!$A$1:$B$3,2,FALSE)*(100%-D75),"")))</f>
        <v/>
      </c>
    </row>
    <row r="76" spans="1:7" ht="63.75" x14ac:dyDescent="0.25">
      <c r="A76" s="16">
        <v>215</v>
      </c>
      <c r="B76" s="13">
        <v>2.5</v>
      </c>
      <c r="C76" s="153" t="s">
        <v>339</v>
      </c>
      <c r="D76" s="105"/>
      <c r="E76" s="33"/>
      <c r="F76" s="183"/>
      <c r="G76" s="119" t="str">
        <f>IF(D76="","",(IFERROR(VLOOKUP(F76,Risk!$A$1:$B$3,2,FALSE)*(100%-D76),"")))</f>
        <v/>
      </c>
    </row>
    <row r="77" spans="1:7" ht="89.25" x14ac:dyDescent="0.25">
      <c r="A77" s="16">
        <v>216</v>
      </c>
      <c r="B77" s="13">
        <v>2.5</v>
      </c>
      <c r="C77" s="153" t="s">
        <v>31</v>
      </c>
      <c r="D77" s="105"/>
      <c r="E77" s="33"/>
      <c r="F77" s="169"/>
      <c r="G77" s="119" t="str">
        <f>IF(D77="","",(IFERROR(VLOOKUP(F77,Risk!$A$1:$B$3,2,FALSE)*(100%-D77),"")))</f>
        <v/>
      </c>
    </row>
    <row r="78" spans="1:7" ht="51" x14ac:dyDescent="0.25">
      <c r="A78" s="16">
        <v>217</v>
      </c>
      <c r="B78" s="13">
        <v>2.5</v>
      </c>
      <c r="C78" s="153" t="s">
        <v>340</v>
      </c>
      <c r="D78" s="152"/>
      <c r="E78" s="33"/>
      <c r="F78" s="183"/>
      <c r="G78" s="119" t="str">
        <f>IF(D78="","",(IFERROR(VLOOKUP(F78,Risk!$A$1:$B$3,2,FALSE)*(100%-D78),"")))</f>
        <v/>
      </c>
    </row>
    <row r="79" spans="1:7" ht="89.25" x14ac:dyDescent="0.25">
      <c r="A79" s="16">
        <v>218</v>
      </c>
      <c r="B79" s="13">
        <v>2.5</v>
      </c>
      <c r="C79" s="153" t="s">
        <v>32</v>
      </c>
      <c r="D79" s="105"/>
      <c r="E79" s="33"/>
      <c r="F79" s="183"/>
      <c r="G79" s="119" t="str">
        <f>IF(D79="","",(IFERROR(VLOOKUP(F79,Risk!$A$1:$B$3,2,FALSE)*(100%-D79),"")))</f>
        <v/>
      </c>
    </row>
    <row r="80" spans="1:7" ht="51" x14ac:dyDescent="0.25">
      <c r="A80" s="16">
        <v>219</v>
      </c>
      <c r="B80" s="13">
        <v>2.5</v>
      </c>
      <c r="C80" s="153" t="s">
        <v>33</v>
      </c>
      <c r="D80" s="105"/>
      <c r="E80" s="33"/>
      <c r="F80" s="183"/>
      <c r="G80" s="119" t="str">
        <f>IF(D80="","",(IFERROR(VLOOKUP(F80,Risk!$A$1:$B$3,2,FALSE)*(100%-D80),"")))</f>
        <v/>
      </c>
    </row>
    <row r="81" spans="1:7" ht="63.75" x14ac:dyDescent="0.25">
      <c r="A81" s="16">
        <v>220</v>
      </c>
      <c r="B81" s="13">
        <v>2.5</v>
      </c>
      <c r="C81" s="153" t="s">
        <v>341</v>
      </c>
      <c r="D81" s="105"/>
      <c r="E81" s="33"/>
      <c r="F81" s="183"/>
      <c r="G81" s="119" t="str">
        <f>IF(D81="","",(IFERROR(VLOOKUP(F81,Risk!$A$1:$B$3,2,FALSE)*(100%-D81),"")))</f>
        <v/>
      </c>
    </row>
    <row r="82" spans="1:7" ht="51.75" thickBot="1" x14ac:dyDescent="0.3">
      <c r="A82" s="28">
        <v>221</v>
      </c>
      <c r="B82" s="14" t="s">
        <v>34</v>
      </c>
      <c r="C82" s="158" t="s">
        <v>342</v>
      </c>
      <c r="D82" s="152"/>
      <c r="E82" s="33"/>
      <c r="F82" s="183"/>
      <c r="G82" s="120" t="str">
        <f>IF(D82="","",(IFERROR(VLOOKUP(F82,Risk!$A$1:$B$3,2,FALSE)*(100%-D82),"")))</f>
        <v/>
      </c>
    </row>
    <row r="83" spans="1:7" ht="18.75" thickBot="1" x14ac:dyDescent="0.3">
      <c r="A83" s="270" t="s">
        <v>198</v>
      </c>
      <c r="B83" s="271"/>
      <c r="C83" s="271"/>
      <c r="D83" s="271"/>
      <c r="E83" s="271"/>
      <c r="F83" s="271"/>
      <c r="G83" s="104"/>
    </row>
    <row r="84" spans="1:7" ht="15.75" thickBot="1" x14ac:dyDescent="0.3">
      <c r="A84" s="257" t="s">
        <v>192</v>
      </c>
      <c r="B84" s="258"/>
      <c r="C84" s="258"/>
      <c r="D84" s="258"/>
      <c r="E84" s="258"/>
      <c r="F84" s="258"/>
      <c r="G84" s="114"/>
    </row>
    <row r="85" spans="1:7" ht="51.75" thickBot="1" x14ac:dyDescent="0.3">
      <c r="A85" s="29">
        <v>301</v>
      </c>
      <c r="B85" s="30">
        <v>3.1</v>
      </c>
      <c r="C85" s="160" t="s">
        <v>343</v>
      </c>
      <c r="D85" s="111"/>
      <c r="E85" s="117"/>
      <c r="F85" s="125"/>
      <c r="G85" s="120" t="str">
        <f>IF(D85="","",(IFERROR(VLOOKUP(F85,Risk!$A$1:$B$3,2,FALSE)*(100%-D85),"")))</f>
        <v/>
      </c>
    </row>
    <row r="86" spans="1:7" ht="15.75" thickBot="1" x14ac:dyDescent="0.3">
      <c r="A86" s="255" t="s">
        <v>191</v>
      </c>
      <c r="B86" s="256"/>
      <c r="C86" s="256"/>
      <c r="D86" s="256"/>
      <c r="E86" s="256"/>
      <c r="F86" s="256"/>
      <c r="G86" s="103"/>
    </row>
    <row r="87" spans="1:7" ht="63.75" x14ac:dyDescent="0.25">
      <c r="A87" s="27">
        <v>302</v>
      </c>
      <c r="B87" s="12">
        <v>3.2</v>
      </c>
      <c r="C87" s="157" t="s">
        <v>344</v>
      </c>
      <c r="D87" s="105"/>
      <c r="E87" s="32"/>
      <c r="F87" s="121"/>
      <c r="G87" s="119" t="str">
        <f>IF(D87="","",(IFERROR(VLOOKUP(F87,Risk!$A$1:$B$3,2,FALSE)*(100%-D87),"")))</f>
        <v/>
      </c>
    </row>
    <row r="88" spans="1:7" ht="76.5" x14ac:dyDescent="0.25">
      <c r="A88" s="16">
        <v>303</v>
      </c>
      <c r="B88" s="13">
        <v>3.2</v>
      </c>
      <c r="C88" s="153" t="s">
        <v>345</v>
      </c>
      <c r="D88" s="105"/>
      <c r="E88" s="33"/>
      <c r="F88" s="122"/>
      <c r="G88" s="119" t="str">
        <f>IF(D88="","",(IFERROR(VLOOKUP(F88,Risk!$A$1:$B$3,2,FALSE)*(100%-D88),"")))</f>
        <v/>
      </c>
    </row>
    <row r="89" spans="1:7" ht="64.5" thickBot="1" x14ac:dyDescent="0.3">
      <c r="A89" s="28">
        <v>304</v>
      </c>
      <c r="B89" s="14">
        <v>3.2</v>
      </c>
      <c r="C89" s="158" t="s">
        <v>35</v>
      </c>
      <c r="D89" s="111"/>
      <c r="E89" s="116"/>
      <c r="F89" s="123"/>
      <c r="G89" s="120" t="str">
        <f>IF(D89="","",(IFERROR(VLOOKUP(F89,Risk!$A$1:$B$3,2,FALSE)*(100%-D89),"")))</f>
        <v/>
      </c>
    </row>
    <row r="90" spans="1:7" ht="15.75" thickBot="1" x14ac:dyDescent="0.3">
      <c r="A90" s="255" t="s">
        <v>190</v>
      </c>
      <c r="B90" s="256"/>
      <c r="C90" s="256"/>
      <c r="D90" s="256"/>
      <c r="E90" s="256"/>
      <c r="F90" s="256"/>
      <c r="G90" s="103"/>
    </row>
    <row r="91" spans="1:7" ht="64.5" thickBot="1" x14ac:dyDescent="0.3">
      <c r="A91" s="25">
        <v>305</v>
      </c>
      <c r="B91" s="26">
        <v>3.3</v>
      </c>
      <c r="C91" s="160" t="s">
        <v>346</v>
      </c>
      <c r="D91" s="111"/>
      <c r="E91" s="117"/>
      <c r="F91" s="125"/>
      <c r="G91" s="120" t="str">
        <f>IF(D91="","",(IFERROR(VLOOKUP(F91,Risk!$A$1:$B$3,2,FALSE)*(100%-D91),"")))</f>
        <v/>
      </c>
    </row>
    <row r="92" spans="1:7" ht="15.75" thickBot="1" x14ac:dyDescent="0.3">
      <c r="A92" s="233" t="s">
        <v>189</v>
      </c>
      <c r="B92" s="234"/>
      <c r="C92" s="234"/>
      <c r="D92" s="234"/>
      <c r="E92" s="234"/>
      <c r="F92" s="234"/>
      <c r="G92" s="103"/>
    </row>
    <row r="93" spans="1:7" ht="63.75" x14ac:dyDescent="0.25">
      <c r="A93" s="107">
        <v>306</v>
      </c>
      <c r="B93" s="12">
        <v>3.4</v>
      </c>
      <c r="C93" s="157" t="s">
        <v>347</v>
      </c>
      <c r="D93" s="105"/>
      <c r="E93" s="32"/>
      <c r="F93" s="121"/>
      <c r="G93" s="119" t="str">
        <f>IF(D93="","",(IFERROR(VLOOKUP(F93,Risk!$A$1:$B$3,2,FALSE)*(100%-D93),"")))</f>
        <v/>
      </c>
    </row>
    <row r="94" spans="1:7" ht="63.75" x14ac:dyDescent="0.25">
      <c r="A94" s="34">
        <v>307</v>
      </c>
      <c r="B94" s="13">
        <v>3.4</v>
      </c>
      <c r="C94" s="153" t="s">
        <v>528</v>
      </c>
      <c r="D94" s="105"/>
      <c r="E94" s="33"/>
      <c r="F94" s="122"/>
      <c r="G94" s="119" t="str">
        <f>IF(D94="","",(IFERROR(VLOOKUP(F94,Risk!$A$1:$B$3,2,FALSE)*(100%-D94),"")))</f>
        <v/>
      </c>
    </row>
    <row r="95" spans="1:7" ht="51" x14ac:dyDescent="0.25">
      <c r="A95" s="34">
        <v>308</v>
      </c>
      <c r="B95" s="13">
        <v>3.4</v>
      </c>
      <c r="C95" s="153" t="s">
        <v>348</v>
      </c>
      <c r="D95" s="105"/>
      <c r="E95" s="33"/>
      <c r="F95" s="182"/>
      <c r="G95" s="119" t="str">
        <f>IF(D95="","",(IFERROR(VLOOKUP(F95,Risk!$A$1:$B$3,2,FALSE)*(100%-D95),"")))</f>
        <v/>
      </c>
    </row>
    <row r="96" spans="1:7" ht="89.25" x14ac:dyDescent="0.25">
      <c r="A96" s="34">
        <v>309</v>
      </c>
      <c r="B96" s="13">
        <v>3.4</v>
      </c>
      <c r="C96" s="153" t="s">
        <v>36</v>
      </c>
      <c r="D96" s="105"/>
      <c r="E96" s="33"/>
      <c r="F96" s="169"/>
      <c r="G96" s="119" t="str">
        <f>IF(D96="","",(IFERROR(VLOOKUP(F96,Risk!$A$1:$B$3,2,FALSE)*(100%-D96),"")))</f>
        <v/>
      </c>
    </row>
    <row r="97" spans="1:7" ht="63.75" x14ac:dyDescent="0.25">
      <c r="A97" s="34">
        <v>310</v>
      </c>
      <c r="B97" s="13">
        <v>3.4</v>
      </c>
      <c r="C97" s="153" t="s">
        <v>349</v>
      </c>
      <c r="D97" s="152"/>
      <c r="E97" s="33"/>
      <c r="F97" s="182"/>
      <c r="G97" s="119" t="str">
        <f>IF(D97="","",(IFERROR(VLOOKUP(F97,Risk!$A$1:$B$3,2,FALSE)*(100%-D97),"")))</f>
        <v/>
      </c>
    </row>
    <row r="98" spans="1:7" ht="63.75" x14ac:dyDescent="0.25">
      <c r="A98" s="34">
        <v>311</v>
      </c>
      <c r="B98" s="13">
        <v>3.4</v>
      </c>
      <c r="C98" s="153" t="s">
        <v>37</v>
      </c>
      <c r="D98" s="105"/>
      <c r="E98" s="33"/>
      <c r="F98" s="182"/>
      <c r="G98" s="119" t="str">
        <f>IF(D98="","",(IFERROR(VLOOKUP(F98,Risk!$A$1:$B$3,2,FALSE)*(100%-D98),"")))</f>
        <v/>
      </c>
    </row>
    <row r="99" spans="1:7" ht="63.75" x14ac:dyDescent="0.25">
      <c r="A99" s="34">
        <v>312</v>
      </c>
      <c r="B99" s="13">
        <v>3.4</v>
      </c>
      <c r="C99" s="153" t="s">
        <v>350</v>
      </c>
      <c r="D99" s="152"/>
      <c r="E99" s="33"/>
      <c r="F99" s="182"/>
      <c r="G99" s="119" t="str">
        <f>IF(D99="","",(IFERROR(VLOOKUP(F99,Risk!$A$1:$B$3,2,FALSE)*(100%-D99),"")))</f>
        <v/>
      </c>
    </row>
    <row r="100" spans="1:7" ht="63.75" x14ac:dyDescent="0.25">
      <c r="A100" s="34">
        <v>313</v>
      </c>
      <c r="B100" s="13">
        <v>3.4</v>
      </c>
      <c r="C100" s="153" t="s">
        <v>351</v>
      </c>
      <c r="D100" s="105"/>
      <c r="E100" s="33"/>
      <c r="F100" s="182"/>
      <c r="G100" s="119" t="str">
        <f>IF(D100="","",(IFERROR(VLOOKUP(F100,Risk!$A$1:$B$3,2,FALSE)*(100%-D100),"")))</f>
        <v/>
      </c>
    </row>
    <row r="101" spans="1:7" ht="51" x14ac:dyDescent="0.25">
      <c r="A101" s="34">
        <v>314</v>
      </c>
      <c r="B101" s="13">
        <v>3.4</v>
      </c>
      <c r="C101" s="153" t="s">
        <v>352</v>
      </c>
      <c r="D101" s="105"/>
      <c r="E101" s="33"/>
      <c r="F101" s="182"/>
      <c r="G101" s="119" t="str">
        <f>IF(D101="","",(IFERROR(VLOOKUP(F101,Risk!$A$1:$B$3,2,FALSE)*(100%-D101),"")))</f>
        <v/>
      </c>
    </row>
    <row r="102" spans="1:7" ht="63.75" x14ac:dyDescent="0.25">
      <c r="A102" s="34">
        <v>315</v>
      </c>
      <c r="B102" s="13">
        <v>3.4</v>
      </c>
      <c r="C102" s="153" t="s">
        <v>353</v>
      </c>
      <c r="D102" s="105"/>
      <c r="E102" s="33"/>
      <c r="F102" s="122"/>
      <c r="G102" s="119" t="str">
        <f>IF(D102="","",(IFERROR(VLOOKUP(F102,Risk!$A$1:$B$3,2,FALSE)*(100%-D102),"")))</f>
        <v/>
      </c>
    </row>
    <row r="103" spans="1:7" ht="63.75" x14ac:dyDescent="0.25">
      <c r="A103" s="34">
        <v>316</v>
      </c>
      <c r="B103" s="13">
        <v>3.4</v>
      </c>
      <c r="C103" s="153" t="s">
        <v>354</v>
      </c>
      <c r="D103" s="105"/>
      <c r="E103" s="33"/>
      <c r="F103" s="182"/>
      <c r="G103" s="119" t="str">
        <f>IF(D103="","",(IFERROR(VLOOKUP(F103,Risk!$A$1:$B$3,2,FALSE)*(100%-D103),"")))</f>
        <v/>
      </c>
    </row>
    <row r="104" spans="1:7" ht="51" x14ac:dyDescent="0.25">
      <c r="A104" s="34">
        <v>317</v>
      </c>
      <c r="B104" s="13" t="s">
        <v>38</v>
      </c>
      <c r="C104" s="153" t="s">
        <v>355</v>
      </c>
      <c r="D104" s="105"/>
      <c r="E104" s="33"/>
      <c r="F104" s="182"/>
      <c r="G104" s="119" t="str">
        <f>IF(D104="","",(IFERROR(VLOOKUP(F104,Risk!$A$1:$B$3,2,FALSE)*(100%-D104),"")))</f>
        <v/>
      </c>
    </row>
    <row r="105" spans="1:7" ht="51" x14ac:dyDescent="0.25">
      <c r="A105" s="34">
        <v>318</v>
      </c>
      <c r="B105" s="13" t="s">
        <v>38</v>
      </c>
      <c r="C105" s="153" t="s">
        <v>356</v>
      </c>
      <c r="D105" s="105"/>
      <c r="E105" s="33"/>
      <c r="F105" s="169"/>
      <c r="G105" s="119" t="str">
        <f>IF(D105="","",(IFERROR(VLOOKUP(F105,Risk!$A$1:$B$3,2,FALSE)*(100%-D105),"")))</f>
        <v/>
      </c>
    </row>
    <row r="106" spans="1:7" ht="63.75" x14ac:dyDescent="0.25">
      <c r="A106" s="34">
        <v>319</v>
      </c>
      <c r="B106" s="13" t="s">
        <v>39</v>
      </c>
      <c r="C106" s="153" t="s">
        <v>40</v>
      </c>
      <c r="D106" s="152"/>
      <c r="E106" s="33"/>
      <c r="F106" s="182"/>
      <c r="G106" s="119" t="str">
        <f>IF(D106="","",(IFERROR(VLOOKUP(F106,Risk!$A$1:$B$3,2,FALSE)*(100%-D106),"")))</f>
        <v/>
      </c>
    </row>
    <row r="107" spans="1:7" ht="63.75" x14ac:dyDescent="0.25">
      <c r="A107" s="34">
        <v>320</v>
      </c>
      <c r="B107" s="13" t="s">
        <v>41</v>
      </c>
      <c r="C107" s="153" t="s">
        <v>42</v>
      </c>
      <c r="D107" s="105"/>
      <c r="E107" s="33"/>
      <c r="F107" s="182"/>
      <c r="G107" s="119" t="str">
        <f>IF(D107="","",(IFERROR(VLOOKUP(F107,Risk!$A$1:$B$3,2,FALSE)*(100%-D107),"")))</f>
        <v/>
      </c>
    </row>
    <row r="108" spans="1:7" ht="51.75" thickBot="1" x14ac:dyDescent="0.3">
      <c r="A108" s="25">
        <v>321</v>
      </c>
      <c r="B108" s="14" t="s">
        <v>41</v>
      </c>
      <c r="C108" s="158" t="s">
        <v>357</v>
      </c>
      <c r="D108" s="111"/>
      <c r="E108" s="116"/>
      <c r="F108" s="123"/>
      <c r="G108" s="120" t="str">
        <f>IF(D108="","",(IFERROR(VLOOKUP(F108,Risk!$A$1:$B$3,2,FALSE)*(100%-D108),"")))</f>
        <v/>
      </c>
    </row>
    <row r="109" spans="1:7" ht="15.75" thickBot="1" x14ac:dyDescent="0.3">
      <c r="A109" s="233" t="s">
        <v>188</v>
      </c>
      <c r="B109" s="234"/>
      <c r="C109" s="234"/>
      <c r="D109" s="234"/>
      <c r="E109" s="234"/>
      <c r="F109" s="234"/>
      <c r="G109" s="103"/>
    </row>
    <row r="110" spans="1:7" ht="63.75" x14ac:dyDescent="0.25">
      <c r="A110" s="107">
        <v>322</v>
      </c>
      <c r="B110" s="12" t="s">
        <v>43</v>
      </c>
      <c r="C110" s="157" t="s">
        <v>358</v>
      </c>
      <c r="D110" s="105"/>
      <c r="E110" s="32"/>
      <c r="F110" s="121"/>
      <c r="G110" s="119" t="str">
        <f>IF(D110="","",(IFERROR(VLOOKUP(F110,Risk!$A$1:$B$3,2,FALSE)*(100%-D110),"")))</f>
        <v/>
      </c>
    </row>
    <row r="111" spans="1:7" ht="63.75" x14ac:dyDescent="0.25">
      <c r="A111" s="34">
        <v>323</v>
      </c>
      <c r="B111" s="13" t="s">
        <v>43</v>
      </c>
      <c r="C111" s="153" t="s">
        <v>359</v>
      </c>
      <c r="D111" s="105"/>
      <c r="E111" s="33"/>
      <c r="F111" s="183"/>
      <c r="G111" s="119" t="str">
        <f>IF(D111="","",(IFERROR(VLOOKUP(F111,Risk!$A$1:$B$3,2,FALSE)*(100%-D111),"")))</f>
        <v/>
      </c>
    </row>
    <row r="112" spans="1:7" ht="63.75" x14ac:dyDescent="0.25">
      <c r="A112" s="34">
        <v>324</v>
      </c>
      <c r="B112" s="13" t="s">
        <v>43</v>
      </c>
      <c r="C112" s="153" t="s">
        <v>44</v>
      </c>
      <c r="D112" s="105"/>
      <c r="E112" s="33"/>
      <c r="F112" s="183"/>
      <c r="G112" s="119" t="str">
        <f>IF(D112="","",(IFERROR(VLOOKUP(F112,Risk!$A$1:$B$3,2,FALSE)*(100%-D112),"")))</f>
        <v/>
      </c>
    </row>
    <row r="113" spans="1:7" ht="63.75" x14ac:dyDescent="0.25">
      <c r="A113" s="34">
        <v>325</v>
      </c>
      <c r="B113" s="13" t="s">
        <v>43</v>
      </c>
      <c r="C113" s="153" t="s">
        <v>45</v>
      </c>
      <c r="D113" s="105"/>
      <c r="E113" s="33"/>
      <c r="F113" s="183"/>
      <c r="G113" s="119" t="str">
        <f>IF(D113="","",(IFERROR(VLOOKUP(F113,Risk!$A$1:$B$3,2,FALSE)*(100%-D113),"")))</f>
        <v/>
      </c>
    </row>
    <row r="114" spans="1:7" ht="63.75" x14ac:dyDescent="0.25">
      <c r="A114" s="34">
        <v>326</v>
      </c>
      <c r="B114" s="13" t="s">
        <v>43</v>
      </c>
      <c r="C114" s="153" t="s">
        <v>360</v>
      </c>
      <c r="D114" s="105"/>
      <c r="E114" s="33"/>
      <c r="F114" s="183"/>
      <c r="G114" s="119" t="str">
        <f>IF(D114="","",(IFERROR(VLOOKUP(F114,Risk!$A$1:$B$3,2,FALSE)*(100%-D114),"")))</f>
        <v/>
      </c>
    </row>
    <row r="115" spans="1:7" ht="63.75" x14ac:dyDescent="0.25">
      <c r="A115" s="34">
        <v>327</v>
      </c>
      <c r="B115" s="13" t="s">
        <v>46</v>
      </c>
      <c r="C115" s="153" t="s">
        <v>361</v>
      </c>
      <c r="D115" s="105"/>
      <c r="E115" s="33"/>
      <c r="F115" s="183"/>
      <c r="G115" s="119" t="str">
        <f>IF(D115="","",(IFERROR(VLOOKUP(F115,Risk!$A$1:$B$3,2,FALSE)*(100%-D115),"")))</f>
        <v/>
      </c>
    </row>
    <row r="116" spans="1:7" ht="63.75" x14ac:dyDescent="0.25">
      <c r="A116" s="34">
        <v>328</v>
      </c>
      <c r="B116" s="13" t="s">
        <v>46</v>
      </c>
      <c r="C116" s="153" t="s">
        <v>47</v>
      </c>
      <c r="D116" s="105"/>
      <c r="E116" s="33"/>
      <c r="F116" s="183"/>
      <c r="G116" s="119" t="str">
        <f>IF(D116="","",(IFERROR(VLOOKUP(F116,Risk!$A$1:$B$3,2,FALSE)*(100%-D116),"")))</f>
        <v/>
      </c>
    </row>
    <row r="117" spans="1:7" ht="51" x14ac:dyDescent="0.25">
      <c r="A117" s="34">
        <v>329</v>
      </c>
      <c r="B117" s="13" t="s">
        <v>46</v>
      </c>
      <c r="C117" s="153" t="s">
        <v>362</v>
      </c>
      <c r="D117" s="152"/>
      <c r="E117" s="33"/>
      <c r="F117" s="183"/>
      <c r="G117" s="119" t="str">
        <f>IF(D117="","",(IFERROR(VLOOKUP(F117,Risk!$A$1:$B$3,2,FALSE)*(100%-D117),"")))</f>
        <v/>
      </c>
    </row>
    <row r="118" spans="1:7" ht="63.75" x14ac:dyDescent="0.25">
      <c r="A118" s="34">
        <v>330</v>
      </c>
      <c r="B118" s="13" t="s">
        <v>46</v>
      </c>
      <c r="C118" s="153" t="s">
        <v>363</v>
      </c>
      <c r="D118" s="105"/>
      <c r="E118" s="33"/>
      <c r="F118" s="183"/>
      <c r="G118" s="119" t="str">
        <f>IF(D118="","",(IFERROR(VLOOKUP(F118,Risk!$A$1:$B$3,2,FALSE)*(100%-D118),"")))</f>
        <v/>
      </c>
    </row>
    <row r="119" spans="1:7" ht="63.75" x14ac:dyDescent="0.25">
      <c r="A119" s="34">
        <v>331</v>
      </c>
      <c r="B119" s="13" t="s">
        <v>46</v>
      </c>
      <c r="C119" s="153" t="s">
        <v>364</v>
      </c>
      <c r="D119" s="105"/>
      <c r="E119" s="33"/>
      <c r="F119" s="183"/>
      <c r="G119" s="119" t="str">
        <f>IF(D119="","",(IFERROR(VLOOKUP(F119,Risk!$A$1:$B$3,2,FALSE)*(100%-D119),"")))</f>
        <v/>
      </c>
    </row>
    <row r="120" spans="1:7" ht="63.75" x14ac:dyDescent="0.25">
      <c r="A120" s="34">
        <v>332</v>
      </c>
      <c r="B120" s="13" t="s">
        <v>46</v>
      </c>
      <c r="C120" s="153" t="s">
        <v>365</v>
      </c>
      <c r="D120" s="105"/>
      <c r="E120" s="33"/>
      <c r="F120" s="183"/>
      <c r="G120" s="119" t="str">
        <f>IF(D120="","",(IFERROR(VLOOKUP(F120,Risk!$A$1:$B$3,2,FALSE)*(100%-D120),"")))</f>
        <v/>
      </c>
    </row>
    <row r="121" spans="1:7" ht="63.75" x14ac:dyDescent="0.25">
      <c r="A121" s="34">
        <v>333</v>
      </c>
      <c r="B121" s="13" t="s">
        <v>46</v>
      </c>
      <c r="C121" s="153" t="s">
        <v>48</v>
      </c>
      <c r="D121" s="184"/>
      <c r="E121" s="33"/>
      <c r="F121" s="183"/>
      <c r="G121" s="119" t="str">
        <f>IF(D121="","",(IFERROR(VLOOKUP(F121,Risk!$A$1:$B$3,2,FALSE)*(100%-D121),"")))</f>
        <v/>
      </c>
    </row>
    <row r="122" spans="1:7" ht="51" x14ac:dyDescent="0.25">
      <c r="A122" s="34">
        <v>334</v>
      </c>
      <c r="B122" s="13" t="s">
        <v>46</v>
      </c>
      <c r="C122" s="153" t="s">
        <v>366</v>
      </c>
      <c r="D122" s="105"/>
      <c r="E122" s="33"/>
      <c r="F122" s="183"/>
      <c r="G122" s="119" t="str">
        <f>IF(D122="","",(IFERROR(VLOOKUP(F122,Risk!$A$1:$B$3,2,FALSE)*(100%-D122),"")))</f>
        <v/>
      </c>
    </row>
    <row r="123" spans="1:7" ht="63.75" x14ac:dyDescent="0.25">
      <c r="A123" s="34">
        <v>335</v>
      </c>
      <c r="B123" s="13" t="s">
        <v>46</v>
      </c>
      <c r="C123" s="153" t="s">
        <v>367</v>
      </c>
      <c r="D123" s="105"/>
      <c r="E123" s="33"/>
      <c r="F123" s="183"/>
      <c r="G123" s="119" t="str">
        <f>IF(D123="","",(IFERROR(VLOOKUP(F123,Risk!$A$1:$B$3,2,FALSE)*(100%-D123),"")))</f>
        <v/>
      </c>
    </row>
    <row r="124" spans="1:7" ht="51" x14ac:dyDescent="0.25">
      <c r="A124" s="34">
        <v>336</v>
      </c>
      <c r="B124" s="13" t="s">
        <v>49</v>
      </c>
      <c r="C124" s="153" t="s">
        <v>368</v>
      </c>
      <c r="D124" s="105"/>
      <c r="E124" s="33"/>
      <c r="F124" s="183"/>
      <c r="G124" s="119" t="str">
        <f>IF(D124="","",(IFERROR(VLOOKUP(F124,Risk!$A$1:$B$3,2,FALSE)*(100%-D124),"")))</f>
        <v/>
      </c>
    </row>
    <row r="125" spans="1:7" ht="63.75" x14ac:dyDescent="0.25">
      <c r="A125" s="34">
        <v>337</v>
      </c>
      <c r="B125" s="13" t="s">
        <v>49</v>
      </c>
      <c r="C125" s="153" t="s">
        <v>369</v>
      </c>
      <c r="D125" s="105"/>
      <c r="E125" s="33"/>
      <c r="F125" s="183"/>
      <c r="G125" s="119" t="str">
        <f>IF(D125="","",(IFERROR(VLOOKUP(F125,Risk!$A$1:$B$3,2,FALSE)*(100%-D125),"")))</f>
        <v/>
      </c>
    </row>
    <row r="126" spans="1:7" ht="63.75" x14ac:dyDescent="0.25">
      <c r="A126" s="34">
        <v>338</v>
      </c>
      <c r="B126" s="13" t="s">
        <v>49</v>
      </c>
      <c r="C126" s="153" t="s">
        <v>370</v>
      </c>
      <c r="D126" s="105"/>
      <c r="E126" s="33"/>
      <c r="F126" s="183"/>
      <c r="G126" s="119" t="str">
        <f>IF(D126="","",(IFERROR(VLOOKUP(F126,Risk!$A$1:$B$3,2,FALSE)*(100%-D126),"")))</f>
        <v/>
      </c>
    </row>
    <row r="127" spans="1:7" ht="51" x14ac:dyDescent="0.25">
      <c r="A127" s="17">
        <v>339</v>
      </c>
      <c r="B127" s="201" t="s">
        <v>50</v>
      </c>
      <c r="C127" s="204" t="s">
        <v>371</v>
      </c>
      <c r="D127" s="198"/>
      <c r="E127" s="32"/>
      <c r="F127" s="197"/>
      <c r="G127" s="199" t="str">
        <f>IF(D127="","",(IFERROR(VLOOKUP(F127,Risk!$A$1:$B$3,2,FALSE)*(100%-D127),"")))</f>
        <v/>
      </c>
    </row>
    <row r="128" spans="1:7" ht="18.75" thickBot="1" x14ac:dyDescent="0.3">
      <c r="A128" s="238" t="s">
        <v>199</v>
      </c>
      <c r="B128" s="239"/>
      <c r="C128" s="239"/>
      <c r="D128" s="239"/>
      <c r="E128" s="239"/>
      <c r="F128" s="239"/>
      <c r="G128" s="129"/>
    </row>
    <row r="129" spans="1:7" ht="15.75" thickBot="1" x14ac:dyDescent="0.3">
      <c r="A129" s="240" t="s">
        <v>187</v>
      </c>
      <c r="B129" s="241"/>
      <c r="C129" s="241"/>
      <c r="D129" s="241"/>
      <c r="E129" s="241"/>
      <c r="F129" s="241"/>
      <c r="G129" s="114"/>
    </row>
    <row r="130" spans="1:7" ht="64.5" thickBot="1" x14ac:dyDescent="0.3">
      <c r="A130" s="25">
        <v>401</v>
      </c>
      <c r="B130" s="26">
        <v>4.0999999999999996</v>
      </c>
      <c r="C130" s="160" t="s">
        <v>372</v>
      </c>
      <c r="D130" s="111"/>
      <c r="E130" s="117"/>
      <c r="F130" s="125"/>
      <c r="G130" s="120" t="str">
        <f>IF(D130="","",(IFERROR(VLOOKUP(F130,Risk!$A$1:$B$3,2,FALSE)*(100%-D130),"")))</f>
        <v/>
      </c>
    </row>
    <row r="131" spans="1:7" ht="15.75" thickBot="1" x14ac:dyDescent="0.3">
      <c r="A131" s="233" t="s">
        <v>186</v>
      </c>
      <c r="B131" s="234"/>
      <c r="C131" s="234"/>
      <c r="D131" s="234"/>
      <c r="E131" s="234"/>
      <c r="F131" s="234"/>
      <c r="G131" s="103"/>
    </row>
    <row r="132" spans="1:7" ht="51" x14ac:dyDescent="0.25">
      <c r="A132" s="107">
        <v>402</v>
      </c>
      <c r="B132" s="112">
        <v>4.2</v>
      </c>
      <c r="C132" s="157" t="s">
        <v>373</v>
      </c>
      <c r="D132" s="105"/>
      <c r="E132" s="32"/>
      <c r="F132" s="121"/>
      <c r="G132" s="119" t="str">
        <f>IF(D132="","",(IFERROR(VLOOKUP(F132,Risk!$A$1:$B$3,2,FALSE)*(100%-D132),"")))</f>
        <v/>
      </c>
    </row>
    <row r="133" spans="1:7" ht="64.5" thickBot="1" x14ac:dyDescent="0.3">
      <c r="A133" s="106">
        <v>403</v>
      </c>
      <c r="B133" s="19">
        <v>4.2</v>
      </c>
      <c r="C133" s="158" t="s">
        <v>374</v>
      </c>
      <c r="D133" s="111"/>
      <c r="E133" s="117"/>
      <c r="F133" s="123"/>
      <c r="G133" s="120" t="str">
        <f>IF(D133="","",(IFERROR(VLOOKUP(F133,Risk!$A$1:$B$3,2,FALSE)*(100%-D133),"")))</f>
        <v/>
      </c>
    </row>
    <row r="134" spans="1:7" ht="15.75" thickBot="1" x14ac:dyDescent="0.3">
      <c r="A134" s="233" t="s">
        <v>185</v>
      </c>
      <c r="B134" s="234"/>
      <c r="C134" s="234"/>
      <c r="D134" s="234"/>
      <c r="E134" s="234"/>
      <c r="F134" s="234"/>
      <c r="G134" s="103"/>
    </row>
    <row r="135" spans="1:7" ht="63.75" x14ac:dyDescent="0.25">
      <c r="A135" s="107">
        <v>404</v>
      </c>
      <c r="B135" s="112">
        <v>4.3</v>
      </c>
      <c r="C135" s="157" t="s">
        <v>375</v>
      </c>
      <c r="D135" s="105"/>
      <c r="E135" s="113"/>
      <c r="F135" s="121"/>
      <c r="G135" s="119" t="str">
        <f>IF(D135="","",(IFERROR(VLOOKUP(F135,Risk!$A$1:$B$3,2,FALSE)*(100%-D135),"")))</f>
        <v/>
      </c>
    </row>
    <row r="136" spans="1:7" ht="51" x14ac:dyDescent="0.25">
      <c r="A136" s="34">
        <v>405</v>
      </c>
      <c r="B136" s="13">
        <v>4.3</v>
      </c>
      <c r="C136" s="153" t="s">
        <v>376</v>
      </c>
      <c r="D136" s="105"/>
      <c r="E136" s="43"/>
      <c r="F136" s="183"/>
      <c r="G136" s="119" t="str">
        <f>IF(D136="","",(IFERROR(VLOOKUP(F136,Risk!$A$1:$B$3,2,FALSE)*(100%-D136),"")))</f>
        <v/>
      </c>
    </row>
    <row r="137" spans="1:7" ht="63.75" x14ac:dyDescent="0.25">
      <c r="A137" s="34">
        <v>406</v>
      </c>
      <c r="B137" s="15">
        <v>4.3</v>
      </c>
      <c r="C137" s="153" t="s">
        <v>377</v>
      </c>
      <c r="D137" s="105"/>
      <c r="E137" s="43"/>
      <c r="F137" s="183"/>
      <c r="G137" s="119" t="str">
        <f>IF(D137="","",(IFERROR(VLOOKUP(F137,Risk!$A$1:$B$3,2,FALSE)*(100%-D137),"")))</f>
        <v/>
      </c>
    </row>
    <row r="138" spans="1:7" ht="51" x14ac:dyDescent="0.25">
      <c r="A138" s="34">
        <v>407</v>
      </c>
      <c r="B138" s="15">
        <v>4.3</v>
      </c>
      <c r="C138" s="153" t="s">
        <v>378</v>
      </c>
      <c r="D138" s="105"/>
      <c r="E138" s="43"/>
      <c r="F138" s="183"/>
      <c r="G138" s="119" t="str">
        <f>IF(D138="","",(IFERROR(VLOOKUP(F138,Risk!$A$1:$B$3,2,FALSE)*(100%-D138),"")))</f>
        <v/>
      </c>
    </row>
    <row r="139" spans="1:7" ht="51" x14ac:dyDescent="0.25">
      <c r="A139" s="34">
        <v>408</v>
      </c>
      <c r="B139" s="15">
        <v>4.3</v>
      </c>
      <c r="C139" s="153" t="s">
        <v>379</v>
      </c>
      <c r="D139" s="152"/>
      <c r="E139" s="33"/>
      <c r="F139" s="183"/>
      <c r="G139" s="119" t="str">
        <f>IF(D139="","",(IFERROR(VLOOKUP(F139,Risk!$A$1:$B$3,2,FALSE)*(100%-D139),"")))</f>
        <v/>
      </c>
    </row>
    <row r="140" spans="1:7" ht="64.5" thickBot="1" x14ac:dyDescent="0.3">
      <c r="A140" s="106">
        <v>409</v>
      </c>
      <c r="B140" s="19">
        <v>4.3</v>
      </c>
      <c r="C140" s="158" t="s">
        <v>380</v>
      </c>
      <c r="D140" s="111"/>
      <c r="E140" s="43"/>
      <c r="F140" s="123"/>
      <c r="G140" s="120" t="str">
        <f>IF(D140="","",(IFERROR(VLOOKUP(F140,Risk!$A$1:$B$3,2,FALSE)*(100%-D140),"")))</f>
        <v/>
      </c>
    </row>
    <row r="141" spans="1:7" ht="15.75" thickBot="1" x14ac:dyDescent="0.3">
      <c r="A141" s="233" t="s">
        <v>184</v>
      </c>
      <c r="B141" s="234"/>
      <c r="C141" s="234"/>
      <c r="D141" s="234"/>
      <c r="E141" s="234"/>
      <c r="F141" s="234"/>
      <c r="G141" s="103"/>
    </row>
    <row r="142" spans="1:7" ht="51" x14ac:dyDescent="0.25">
      <c r="A142" s="107">
        <v>410</v>
      </c>
      <c r="B142" s="112">
        <v>4.4000000000000004</v>
      </c>
      <c r="C142" s="157" t="s">
        <v>381</v>
      </c>
      <c r="D142" s="105"/>
      <c r="E142" s="113"/>
      <c r="F142" s="121"/>
      <c r="G142" s="119" t="str">
        <f>IF(D142="","",(IFERROR(VLOOKUP(F142,Risk!$A$1:$B$3,2,FALSE)*(100%-D142),"")))</f>
        <v/>
      </c>
    </row>
    <row r="143" spans="1:7" ht="63.75" x14ac:dyDescent="0.25">
      <c r="A143" s="34">
        <v>411</v>
      </c>
      <c r="B143" s="15">
        <v>4.4000000000000004</v>
      </c>
      <c r="C143" s="153" t="s">
        <v>382</v>
      </c>
      <c r="D143" s="105"/>
      <c r="E143" s="43"/>
      <c r="F143" s="183"/>
      <c r="G143" s="119" t="str">
        <f>IF(D143="","",(IFERROR(VLOOKUP(F143,Risk!$A$1:$B$3,2,FALSE)*(100%-D143),"")))</f>
        <v/>
      </c>
    </row>
    <row r="144" spans="1:7" ht="51" x14ac:dyDescent="0.25">
      <c r="A144" s="34">
        <v>412</v>
      </c>
      <c r="B144" s="15">
        <v>4.4000000000000004</v>
      </c>
      <c r="C144" s="153" t="s">
        <v>383</v>
      </c>
      <c r="D144" s="105"/>
      <c r="E144" s="43"/>
      <c r="F144" s="183"/>
      <c r="G144" s="119" t="str">
        <f>IF(D144="","",(IFERROR(VLOOKUP(F144,Risk!$A$1:$B$3,2,FALSE)*(100%-D144),"")))</f>
        <v/>
      </c>
    </row>
    <row r="145" spans="1:7" ht="63.75" x14ac:dyDescent="0.25">
      <c r="A145" s="34">
        <v>413</v>
      </c>
      <c r="B145" s="15">
        <v>4.4000000000000004</v>
      </c>
      <c r="C145" s="153" t="s">
        <v>384</v>
      </c>
      <c r="D145" s="105"/>
      <c r="E145" s="43"/>
      <c r="F145" s="183"/>
      <c r="G145" s="119" t="str">
        <f>IF(D145="","",(IFERROR(VLOOKUP(F145,Risk!$A$1:$B$3,2,FALSE)*(100%-D145),"")))</f>
        <v/>
      </c>
    </row>
    <row r="146" spans="1:7" ht="63.75" x14ac:dyDescent="0.25">
      <c r="A146" s="34">
        <v>414</v>
      </c>
      <c r="B146" s="15">
        <v>4.4000000000000004</v>
      </c>
      <c r="C146" s="153" t="s">
        <v>51</v>
      </c>
      <c r="D146" s="105"/>
      <c r="E146" s="43"/>
      <c r="F146" s="183"/>
      <c r="G146" s="119" t="str">
        <f>IF(D146="","",(IFERROR(VLOOKUP(F146,Risk!$A$1:$B$3,2,FALSE)*(100%-D146),"")))</f>
        <v/>
      </c>
    </row>
    <row r="147" spans="1:7" ht="63.75" x14ac:dyDescent="0.25">
      <c r="A147" s="34">
        <v>415</v>
      </c>
      <c r="B147" s="15">
        <v>4.4000000000000004</v>
      </c>
      <c r="C147" s="153" t="s">
        <v>385</v>
      </c>
      <c r="D147" s="105"/>
      <c r="E147" s="43"/>
      <c r="F147" s="183"/>
      <c r="G147" s="119" t="str">
        <f>IF(D147="","",(IFERROR(VLOOKUP(F147,Risk!$A$1:$B$3,2,FALSE)*(100%-D147),"")))</f>
        <v/>
      </c>
    </row>
    <row r="148" spans="1:7" ht="63.75" x14ac:dyDescent="0.25">
      <c r="A148" s="34">
        <v>416</v>
      </c>
      <c r="B148" s="15">
        <v>4.4000000000000004</v>
      </c>
      <c r="C148" s="153" t="s">
        <v>52</v>
      </c>
      <c r="D148" s="105"/>
      <c r="E148" s="43"/>
      <c r="F148" s="183"/>
      <c r="G148" s="119" t="str">
        <f>IF(D148="","",(IFERROR(VLOOKUP(F148,Risk!$A$1:$B$3,2,FALSE)*(100%-D148),"")))</f>
        <v/>
      </c>
    </row>
    <row r="149" spans="1:7" ht="63.75" x14ac:dyDescent="0.25">
      <c r="A149" s="34">
        <v>417</v>
      </c>
      <c r="B149" s="15">
        <v>4.4000000000000004</v>
      </c>
      <c r="C149" s="153" t="s">
        <v>386</v>
      </c>
      <c r="D149" s="105"/>
      <c r="E149" s="205"/>
      <c r="F149" s="183"/>
      <c r="G149" s="119" t="str">
        <f>IF(D149="","",(IFERROR(VLOOKUP(F149,Risk!$A$1:$B$3,2,FALSE)*(100%-D149),"")))</f>
        <v/>
      </c>
    </row>
    <row r="150" spans="1:7" ht="63.75" x14ac:dyDescent="0.25">
      <c r="A150" s="34">
        <v>418</v>
      </c>
      <c r="B150" s="15">
        <v>4.4000000000000004</v>
      </c>
      <c r="C150" s="153" t="s">
        <v>387</v>
      </c>
      <c r="D150" s="105"/>
      <c r="E150" s="113"/>
      <c r="F150" s="122"/>
      <c r="G150" s="119" t="str">
        <f>IF(D150="","",(IFERROR(VLOOKUP(F150,Risk!$A$1:$B$3,2,FALSE)*(100%-D150),"")))</f>
        <v/>
      </c>
    </row>
    <row r="151" spans="1:7" ht="63.75" x14ac:dyDescent="0.25">
      <c r="A151" s="34">
        <v>419</v>
      </c>
      <c r="B151" s="15">
        <v>4.4000000000000004</v>
      </c>
      <c r="C151" s="153" t="s">
        <v>388</v>
      </c>
      <c r="D151" s="105"/>
      <c r="E151" s="43"/>
      <c r="F151" s="122"/>
      <c r="G151" s="119" t="str">
        <f>IF(D151="","",(IFERROR(VLOOKUP(F151,Risk!$A$1:$B$3,2,FALSE)*(100%-D151),"")))</f>
        <v/>
      </c>
    </row>
    <row r="152" spans="1:7" ht="63.75" x14ac:dyDescent="0.25">
      <c r="A152" s="34">
        <v>420</v>
      </c>
      <c r="B152" s="15">
        <v>4.4000000000000004</v>
      </c>
      <c r="C152" s="153" t="s">
        <v>389</v>
      </c>
      <c r="D152" s="105"/>
      <c r="E152" s="43"/>
      <c r="F152" s="122"/>
      <c r="G152" s="119" t="str">
        <f>IF(D152="","",(IFERROR(VLOOKUP(F152,Risk!$A$1:$B$3,2,FALSE)*(100%-D152),"")))</f>
        <v/>
      </c>
    </row>
    <row r="153" spans="1:7" ht="64.5" thickBot="1" x14ac:dyDescent="0.3">
      <c r="A153" s="106">
        <v>421</v>
      </c>
      <c r="B153" s="19">
        <v>4.4000000000000004</v>
      </c>
      <c r="C153" s="158" t="s">
        <v>390</v>
      </c>
      <c r="D153" s="111"/>
      <c r="E153" s="43"/>
      <c r="F153" s="123"/>
      <c r="G153" s="120" t="str">
        <f>IF(D153="","",(IFERROR(VLOOKUP(F153,Risk!$A$1:$B$3,2,FALSE)*(100%-D153),"")))</f>
        <v/>
      </c>
    </row>
    <row r="154" spans="1:7" ht="15.75" thickBot="1" x14ac:dyDescent="0.3">
      <c r="A154" s="233" t="s">
        <v>183</v>
      </c>
      <c r="B154" s="234"/>
      <c r="C154" s="234"/>
      <c r="D154" s="234"/>
      <c r="E154" s="234"/>
      <c r="F154" s="234"/>
      <c r="G154" s="103"/>
    </row>
    <row r="155" spans="1:7" ht="76.5" x14ac:dyDescent="0.25">
      <c r="A155" s="107">
        <v>422</v>
      </c>
      <c r="B155" s="12">
        <v>4.5</v>
      </c>
      <c r="C155" s="157" t="s">
        <v>53</v>
      </c>
      <c r="D155" s="105"/>
      <c r="E155" s="113"/>
      <c r="F155" s="121"/>
      <c r="G155" s="119" t="str">
        <f>IF(D155="","",(IFERROR(VLOOKUP(F155,Risk!$A$1:$B$3,2,FALSE)*(100%-D155),"")))</f>
        <v/>
      </c>
    </row>
    <row r="156" spans="1:7" ht="63.75" x14ac:dyDescent="0.25">
      <c r="A156" s="34">
        <v>423</v>
      </c>
      <c r="B156" s="13">
        <v>4.5</v>
      </c>
      <c r="C156" s="153" t="s">
        <v>391</v>
      </c>
      <c r="D156" s="105"/>
      <c r="E156" s="43"/>
      <c r="F156" s="122"/>
      <c r="G156" s="119" t="str">
        <f>IF(D156="","",(IFERROR(VLOOKUP(F156,Risk!$A$1:$B$3,2,FALSE)*(100%-D156),"")))</f>
        <v/>
      </c>
    </row>
    <row r="157" spans="1:7" ht="63.75" x14ac:dyDescent="0.25">
      <c r="A157" s="34">
        <v>424</v>
      </c>
      <c r="B157" s="13">
        <v>4.5</v>
      </c>
      <c r="C157" s="153" t="s">
        <v>54</v>
      </c>
      <c r="D157" s="105"/>
      <c r="E157" s="43"/>
      <c r="F157" s="122"/>
      <c r="G157" s="119" t="str">
        <f>IF(D157="","",(IFERROR(VLOOKUP(F157,Risk!$A$1:$B$3,2,FALSE)*(100%-D157),"")))</f>
        <v/>
      </c>
    </row>
    <row r="158" spans="1:7" ht="51" x14ac:dyDescent="0.25">
      <c r="A158" s="34">
        <v>425</v>
      </c>
      <c r="B158" s="13">
        <v>4.5</v>
      </c>
      <c r="C158" s="153" t="s">
        <v>392</v>
      </c>
      <c r="D158" s="105"/>
      <c r="E158" s="205"/>
      <c r="F158" s="122"/>
      <c r="G158" s="119" t="str">
        <f>IF(D158="","",(IFERROR(VLOOKUP(F158,Risk!$A$1:$B$3,2,FALSE)*(100%-D158),"")))</f>
        <v/>
      </c>
    </row>
    <row r="159" spans="1:7" ht="63.75" x14ac:dyDescent="0.25">
      <c r="A159" s="34">
        <v>426</v>
      </c>
      <c r="B159" s="13">
        <v>4.5</v>
      </c>
      <c r="C159" s="153" t="s">
        <v>393</v>
      </c>
      <c r="D159" s="152"/>
      <c r="E159" s="33"/>
      <c r="F159" s="151"/>
      <c r="G159" s="119" t="str">
        <f>IF(D159="","",(IFERROR(VLOOKUP(F159,Risk!$A$1:$B$3,2,FALSE)*(100%-D159),"")))</f>
        <v/>
      </c>
    </row>
    <row r="160" spans="1:7" ht="51.75" thickBot="1" x14ac:dyDescent="0.3">
      <c r="A160" s="106">
        <v>427</v>
      </c>
      <c r="B160" s="14">
        <v>4.5</v>
      </c>
      <c r="C160" s="158" t="s">
        <v>394</v>
      </c>
      <c r="D160" s="111"/>
      <c r="E160" s="43"/>
      <c r="F160" s="123"/>
      <c r="G160" s="120" t="str">
        <f>IF(D160="","",(IFERROR(VLOOKUP(F160,Risk!$A$1:$B$3,2,FALSE)*(100%-D160),"")))</f>
        <v/>
      </c>
    </row>
    <row r="161" spans="1:7" ht="15.75" thickBot="1" x14ac:dyDescent="0.3">
      <c r="A161" s="233" t="s">
        <v>182</v>
      </c>
      <c r="B161" s="234"/>
      <c r="C161" s="234"/>
      <c r="D161" s="234"/>
      <c r="E161" s="234"/>
      <c r="F161" s="234"/>
      <c r="G161" s="103"/>
    </row>
    <row r="162" spans="1:7" ht="63.75" x14ac:dyDescent="0.25">
      <c r="A162" s="206">
        <v>428</v>
      </c>
      <c r="B162" s="207">
        <v>4.5999999999999996</v>
      </c>
      <c r="C162" s="208" t="s">
        <v>55</v>
      </c>
      <c r="D162" s="209"/>
      <c r="E162" s="210"/>
      <c r="F162" s="121"/>
      <c r="G162" s="211" t="str">
        <f>IF(D162="","",(IFERROR(VLOOKUP(F162,Risk!$A$1:$B$3,2,FALSE)*(100%-D162),"")))</f>
        <v/>
      </c>
    </row>
    <row r="163" spans="1:7" ht="18.75" thickBot="1" x14ac:dyDescent="0.3">
      <c r="A163" s="238" t="s">
        <v>200</v>
      </c>
      <c r="B163" s="239"/>
      <c r="C163" s="239"/>
      <c r="D163" s="239"/>
      <c r="E163" s="239"/>
      <c r="F163" s="239"/>
      <c r="G163" s="129"/>
    </row>
    <row r="164" spans="1:7" ht="15.75" thickBot="1" x14ac:dyDescent="0.3">
      <c r="A164" s="240" t="s">
        <v>181</v>
      </c>
      <c r="B164" s="241"/>
      <c r="C164" s="241"/>
      <c r="D164" s="241"/>
      <c r="E164" s="241"/>
      <c r="F164" s="241"/>
      <c r="G164" s="114"/>
    </row>
    <row r="165" spans="1:7" ht="63.75" x14ac:dyDescent="0.25">
      <c r="A165" s="107">
        <v>501</v>
      </c>
      <c r="B165" s="112">
        <v>5.2</v>
      </c>
      <c r="C165" s="157" t="s">
        <v>395</v>
      </c>
      <c r="D165" s="105"/>
      <c r="E165" s="113"/>
      <c r="F165" s="121"/>
      <c r="G165" s="119" t="str">
        <f>IF(D165="","",(IFERROR(VLOOKUP(F165,Risk!$A$1:$B$3,2,FALSE)*(100%-D165),"")))</f>
        <v/>
      </c>
    </row>
    <row r="166" spans="1:7" ht="63.75" x14ac:dyDescent="0.25">
      <c r="A166" s="34">
        <v>502</v>
      </c>
      <c r="B166" s="15" t="s">
        <v>56</v>
      </c>
      <c r="C166" s="153" t="s">
        <v>396</v>
      </c>
      <c r="D166" s="105"/>
      <c r="E166" s="43"/>
      <c r="F166" s="122"/>
      <c r="G166" s="119" t="str">
        <f>IF(D166="","",(IFERROR(VLOOKUP(F166,Risk!$A$1:$B$3,2,FALSE)*(100%-D166),"")))</f>
        <v/>
      </c>
    </row>
    <row r="167" spans="1:7" ht="63.75" x14ac:dyDescent="0.25">
      <c r="A167" s="34">
        <v>503</v>
      </c>
      <c r="B167" s="15" t="s">
        <v>56</v>
      </c>
      <c r="C167" s="153" t="s">
        <v>397</v>
      </c>
      <c r="D167" s="105"/>
      <c r="E167" s="43"/>
      <c r="F167" s="122"/>
      <c r="G167" s="119" t="str">
        <f>IF(D167="","",(IFERROR(VLOOKUP(F167,Risk!$A$1:$B$3,2,FALSE)*(100%-D167),"")))</f>
        <v/>
      </c>
    </row>
    <row r="168" spans="1:7" ht="76.5" x14ac:dyDescent="0.25">
      <c r="A168" s="34">
        <v>504</v>
      </c>
      <c r="B168" s="15" t="s">
        <v>56</v>
      </c>
      <c r="C168" s="153" t="s">
        <v>398</v>
      </c>
      <c r="D168" s="105"/>
      <c r="E168" s="43"/>
      <c r="F168" s="122"/>
      <c r="G168" s="119" t="str">
        <f>IF(D168="","",(IFERROR(VLOOKUP(F168,Risk!$A$1:$B$3,2,FALSE)*(100%-D168),"")))</f>
        <v/>
      </c>
    </row>
    <row r="169" spans="1:7" ht="51.75" thickBot="1" x14ac:dyDescent="0.3">
      <c r="A169" s="106">
        <v>505</v>
      </c>
      <c r="B169" s="19" t="s">
        <v>56</v>
      </c>
      <c r="C169" s="158" t="s">
        <v>399</v>
      </c>
      <c r="D169" s="111"/>
      <c r="E169" s="43"/>
      <c r="F169" s="123"/>
      <c r="G169" s="120" t="str">
        <f>IF(D169="","",(IFERROR(VLOOKUP(F169,Risk!$A$1:$B$3,2,FALSE)*(100%-D169),"")))</f>
        <v/>
      </c>
    </row>
    <row r="170" spans="1:7" ht="15.75" thickBot="1" x14ac:dyDescent="0.3">
      <c r="A170" s="233" t="s">
        <v>180</v>
      </c>
      <c r="B170" s="234"/>
      <c r="C170" s="234"/>
      <c r="D170" s="234"/>
      <c r="E170" s="234"/>
      <c r="F170" s="234"/>
      <c r="G170" s="103"/>
    </row>
    <row r="171" spans="1:7" ht="51" x14ac:dyDescent="0.25">
      <c r="A171" s="107">
        <v>506</v>
      </c>
      <c r="B171" s="112" t="s">
        <v>57</v>
      </c>
      <c r="C171" s="157" t="s">
        <v>400</v>
      </c>
      <c r="D171" s="105"/>
      <c r="E171" s="113"/>
      <c r="F171" s="121"/>
      <c r="G171" s="119" t="str">
        <f>IF(D171="","",(IFERROR(VLOOKUP(F171,Risk!$A$1:$B$3,2,FALSE)*(100%-D171),"")))</f>
        <v/>
      </c>
    </row>
    <row r="172" spans="1:7" ht="63.75" x14ac:dyDescent="0.25">
      <c r="A172" s="34">
        <v>507</v>
      </c>
      <c r="B172" s="15" t="s">
        <v>57</v>
      </c>
      <c r="C172" s="153" t="s">
        <v>401</v>
      </c>
      <c r="D172" s="105"/>
      <c r="E172" s="43"/>
      <c r="F172" s="122"/>
      <c r="G172" s="119" t="str">
        <f>IF(D172="","",(IFERROR(VLOOKUP(F172,Risk!$A$1:$B$3,2,FALSE)*(100%-D172),"")))</f>
        <v/>
      </c>
    </row>
    <row r="173" spans="1:7" ht="63.75" x14ac:dyDescent="0.25">
      <c r="A173" s="34">
        <v>508</v>
      </c>
      <c r="B173" s="15" t="s">
        <v>57</v>
      </c>
      <c r="C173" s="153" t="s">
        <v>402</v>
      </c>
      <c r="D173" s="105"/>
      <c r="E173" s="205"/>
      <c r="F173" s="122"/>
      <c r="G173" s="119" t="str">
        <f>IF(D173="","",(IFERROR(VLOOKUP(F173,Risk!$A$1:$B$3,2,FALSE)*(100%-D173),"")))</f>
        <v/>
      </c>
    </row>
    <row r="174" spans="1:7" ht="63.75" x14ac:dyDescent="0.25">
      <c r="A174" s="34">
        <v>509</v>
      </c>
      <c r="B174" s="15" t="s">
        <v>57</v>
      </c>
      <c r="C174" s="153" t="s">
        <v>403</v>
      </c>
      <c r="D174" s="105"/>
      <c r="E174" s="113"/>
      <c r="F174" s="122"/>
      <c r="G174" s="119" t="str">
        <f>IF(D174="","",(IFERROR(VLOOKUP(F174,Risk!$A$1:$B$3,2,FALSE)*(100%-D174),"")))</f>
        <v/>
      </c>
    </row>
    <row r="175" spans="1:7" ht="63.75" x14ac:dyDescent="0.25">
      <c r="A175" s="34">
        <v>510</v>
      </c>
      <c r="B175" s="15" t="s">
        <v>57</v>
      </c>
      <c r="C175" s="153" t="s">
        <v>404</v>
      </c>
      <c r="D175" s="105"/>
      <c r="E175" s="43"/>
      <c r="F175" s="122"/>
      <c r="G175" s="119" t="str">
        <f>IF(D175="","",(IFERROR(VLOOKUP(F175,Risk!$A$1:$B$3,2,FALSE)*(100%-D175),"")))</f>
        <v/>
      </c>
    </row>
    <row r="176" spans="1:7" ht="51" x14ac:dyDescent="0.25">
      <c r="A176" s="34">
        <v>511</v>
      </c>
      <c r="B176" s="15" t="s">
        <v>57</v>
      </c>
      <c r="C176" s="153" t="s">
        <v>405</v>
      </c>
      <c r="D176" s="105"/>
      <c r="E176" s="43"/>
      <c r="F176" s="122"/>
      <c r="G176" s="119" t="str">
        <f>IF(D176="","",(IFERROR(VLOOKUP(F176,Risk!$A$1:$B$3,2,FALSE)*(100%-D176),"")))</f>
        <v/>
      </c>
    </row>
    <row r="177" spans="1:7" ht="63.75" x14ac:dyDescent="0.25">
      <c r="A177" s="34">
        <v>512</v>
      </c>
      <c r="B177" s="15" t="s">
        <v>57</v>
      </c>
      <c r="C177" s="153" t="s">
        <v>406</v>
      </c>
      <c r="D177" s="105"/>
      <c r="E177" s="43"/>
      <c r="F177" s="122"/>
      <c r="G177" s="119" t="str">
        <f>IF(D177="","",(IFERROR(VLOOKUP(F177,Risk!$A$1:$B$3,2,FALSE)*(100%-D177),"")))</f>
        <v/>
      </c>
    </row>
    <row r="178" spans="1:7" ht="63.75" x14ac:dyDescent="0.25">
      <c r="A178" s="34">
        <v>513</v>
      </c>
      <c r="B178" s="15" t="s">
        <v>57</v>
      </c>
      <c r="C178" s="153" t="s">
        <v>58</v>
      </c>
      <c r="D178" s="105"/>
      <c r="E178" s="43"/>
      <c r="F178" s="122"/>
      <c r="G178" s="119" t="str">
        <f>IF(D178="","",(IFERROR(VLOOKUP(F178,Risk!$A$1:$B$3,2,FALSE)*(100%-D178),"")))</f>
        <v/>
      </c>
    </row>
    <row r="179" spans="1:7" ht="51.75" thickBot="1" x14ac:dyDescent="0.3">
      <c r="A179" s="106">
        <v>514</v>
      </c>
      <c r="B179" s="19" t="s">
        <v>57</v>
      </c>
      <c r="C179" s="158" t="s">
        <v>407</v>
      </c>
      <c r="D179" s="152"/>
      <c r="E179" s="33"/>
      <c r="F179" s="151"/>
      <c r="G179" s="120" t="str">
        <f>IF(D179="","",(IFERROR(VLOOKUP(F179,Risk!$A$1:$B$3,2,FALSE)*(100%-D179),"")))</f>
        <v/>
      </c>
    </row>
    <row r="180" spans="1:7" ht="15.75" thickBot="1" x14ac:dyDescent="0.3">
      <c r="A180" s="261" t="s">
        <v>59</v>
      </c>
      <c r="B180" s="250"/>
      <c r="C180" s="250"/>
      <c r="D180" s="250"/>
      <c r="E180" s="250"/>
      <c r="F180" s="250"/>
      <c r="G180" s="103"/>
    </row>
    <row r="181" spans="1:7" ht="51" x14ac:dyDescent="0.25">
      <c r="A181" s="107">
        <v>515</v>
      </c>
      <c r="B181" s="112" t="s">
        <v>60</v>
      </c>
      <c r="C181" s="157" t="s">
        <v>408</v>
      </c>
      <c r="D181" s="105"/>
      <c r="E181" s="113"/>
      <c r="F181" s="121"/>
      <c r="G181" s="119" t="str">
        <f>IF(D181="","",(IFERROR(VLOOKUP(F181,Risk!$A$1:$B$3,2,FALSE)*(100%-D181),"")))</f>
        <v/>
      </c>
    </row>
    <row r="182" spans="1:7" ht="51" x14ac:dyDescent="0.25">
      <c r="A182" s="34">
        <v>516</v>
      </c>
      <c r="B182" s="15" t="s">
        <v>60</v>
      </c>
      <c r="C182" s="153" t="s">
        <v>409</v>
      </c>
      <c r="D182" s="105"/>
      <c r="E182" s="43"/>
      <c r="F182" s="122"/>
      <c r="G182" s="119" t="str">
        <f>IF(D182="","",(IFERROR(VLOOKUP(F182,Risk!$A$1:$B$3,2,FALSE)*(100%-D182),"")))</f>
        <v/>
      </c>
    </row>
    <row r="183" spans="1:7" ht="63.75" x14ac:dyDescent="0.25">
      <c r="A183" s="34">
        <v>517</v>
      </c>
      <c r="B183" s="15" t="s">
        <v>60</v>
      </c>
      <c r="C183" s="153" t="s">
        <v>61</v>
      </c>
      <c r="D183" s="105"/>
      <c r="E183" s="205"/>
      <c r="F183" s="122"/>
      <c r="G183" s="119" t="str">
        <f>IF(D183="","",(IFERROR(VLOOKUP(F183,Risk!$A$1:$B$3,2,FALSE)*(100%-D183),"")))</f>
        <v/>
      </c>
    </row>
    <row r="184" spans="1:7" ht="63.75" x14ac:dyDescent="0.25">
      <c r="A184" s="34">
        <v>518</v>
      </c>
      <c r="B184" s="15" t="s">
        <v>60</v>
      </c>
      <c r="C184" s="153" t="s">
        <v>62</v>
      </c>
      <c r="D184" s="105"/>
      <c r="E184" s="113"/>
      <c r="F184" s="122"/>
      <c r="G184" s="119" t="str">
        <f>IF(D184="","",(IFERROR(VLOOKUP(F184,Risk!$A$1:$B$3,2,FALSE)*(100%-D184),"")))</f>
        <v/>
      </c>
    </row>
    <row r="185" spans="1:7" ht="51" x14ac:dyDescent="0.25">
      <c r="A185" s="34">
        <v>519</v>
      </c>
      <c r="B185" s="15" t="s">
        <v>60</v>
      </c>
      <c r="C185" s="153" t="s">
        <v>63</v>
      </c>
      <c r="D185" s="105"/>
      <c r="E185" s="43"/>
      <c r="F185" s="122"/>
      <c r="G185" s="119" t="str">
        <f>IF(D185="","",(IFERROR(VLOOKUP(F185,Risk!$A$1:$B$3,2,FALSE)*(100%-D185),"")))</f>
        <v/>
      </c>
    </row>
    <row r="186" spans="1:7" ht="63.75" x14ac:dyDescent="0.25">
      <c r="A186" s="34">
        <v>520</v>
      </c>
      <c r="B186" s="15" t="s">
        <v>60</v>
      </c>
      <c r="C186" s="153" t="s">
        <v>410</v>
      </c>
      <c r="D186" s="105"/>
      <c r="E186" s="43"/>
      <c r="F186" s="122"/>
      <c r="G186" s="119" t="str">
        <f>IF(D186="","",(IFERROR(VLOOKUP(F186,Risk!$A$1:$B$3,2,FALSE)*(100%-D186),"")))</f>
        <v/>
      </c>
    </row>
    <row r="187" spans="1:7" ht="51" x14ac:dyDescent="0.25">
      <c r="A187" s="17">
        <v>521</v>
      </c>
      <c r="B187" s="212" t="s">
        <v>60</v>
      </c>
      <c r="C187" s="204" t="s">
        <v>411</v>
      </c>
      <c r="D187" s="198"/>
      <c r="E187" s="205"/>
      <c r="F187" s="197"/>
      <c r="G187" s="199" t="str">
        <f>IF(D187="","",(IFERROR(VLOOKUP(F187,Risk!$A$1:$B$3,2,FALSE)*(100%-D187),"")))</f>
        <v/>
      </c>
    </row>
    <row r="188" spans="1:7" ht="18.75" thickBot="1" x14ac:dyDescent="0.3">
      <c r="A188" s="238" t="s">
        <v>201</v>
      </c>
      <c r="B188" s="239"/>
      <c r="C188" s="239"/>
      <c r="D188" s="239"/>
      <c r="E188" s="239"/>
      <c r="F188" s="239"/>
      <c r="G188" s="129"/>
    </row>
    <row r="189" spans="1:7" ht="15.75" thickBot="1" x14ac:dyDescent="0.3">
      <c r="A189" s="240" t="s">
        <v>179</v>
      </c>
      <c r="B189" s="241"/>
      <c r="C189" s="241"/>
      <c r="D189" s="241"/>
      <c r="E189" s="241"/>
      <c r="F189" s="241"/>
      <c r="G189" s="114"/>
    </row>
    <row r="190" spans="1:7" ht="64.5" thickBot="1" x14ac:dyDescent="0.3">
      <c r="A190" s="25">
        <v>601</v>
      </c>
      <c r="B190" s="26">
        <v>6.2</v>
      </c>
      <c r="C190" s="160" t="s">
        <v>412</v>
      </c>
      <c r="D190" s="111"/>
      <c r="E190" s="113"/>
      <c r="F190" s="125"/>
      <c r="G190" s="120" t="str">
        <f>IF(D190="","",(IFERROR(VLOOKUP(F190,Risk!$A$1:$B$3,2,FALSE)*(100%-D190),"")))</f>
        <v/>
      </c>
    </row>
    <row r="191" spans="1:7" ht="15.75" thickBot="1" x14ac:dyDescent="0.3">
      <c r="A191" s="233" t="s">
        <v>178</v>
      </c>
      <c r="B191" s="234"/>
      <c r="C191" s="234"/>
      <c r="D191" s="234"/>
      <c r="E191" s="234"/>
      <c r="F191" s="234"/>
      <c r="G191" s="103"/>
    </row>
    <row r="192" spans="1:7" ht="76.5" x14ac:dyDescent="0.25">
      <c r="A192" s="107">
        <v>602</v>
      </c>
      <c r="B192" s="112">
        <v>6.3</v>
      </c>
      <c r="C192" s="157" t="s">
        <v>413</v>
      </c>
      <c r="D192" s="105"/>
      <c r="E192" s="113"/>
      <c r="F192" s="121"/>
      <c r="G192" s="119" t="str">
        <f>IF(D192="","",(IFERROR(VLOOKUP(F192,Risk!$A$1:$B$3,2,FALSE)*(100%-D192),"")))</f>
        <v/>
      </c>
    </row>
    <row r="193" spans="1:7" ht="51" x14ac:dyDescent="0.25">
      <c r="A193" s="34">
        <v>603</v>
      </c>
      <c r="B193" s="15">
        <v>6.3</v>
      </c>
      <c r="C193" s="153" t="s">
        <v>414</v>
      </c>
      <c r="D193" s="105"/>
      <c r="E193" s="43"/>
      <c r="F193" s="122"/>
      <c r="G193" s="119" t="str">
        <f>IF(D193="","",(IFERROR(VLOOKUP(F193,Risk!$A$1:$B$3,2,FALSE)*(100%-D193),"")))</f>
        <v/>
      </c>
    </row>
    <row r="194" spans="1:7" ht="51.75" thickBot="1" x14ac:dyDescent="0.3">
      <c r="A194" s="106">
        <v>604</v>
      </c>
      <c r="B194" s="19">
        <v>6.3</v>
      </c>
      <c r="C194" s="158" t="s">
        <v>415</v>
      </c>
      <c r="D194" s="111"/>
      <c r="E194" s="43"/>
      <c r="F194" s="123"/>
      <c r="G194" s="120" t="str">
        <f>IF(D194="","",(IFERROR(VLOOKUP(F194,Risk!$A$1:$B$3,2,FALSE)*(100%-D194),"")))</f>
        <v/>
      </c>
    </row>
    <row r="195" spans="1:7" ht="15.75" thickBot="1" x14ac:dyDescent="0.3">
      <c r="A195" s="233" t="s">
        <v>177</v>
      </c>
      <c r="B195" s="234"/>
      <c r="C195" s="234"/>
      <c r="D195" s="234"/>
      <c r="E195" s="234"/>
      <c r="F195" s="234"/>
      <c r="G195" s="103"/>
    </row>
    <row r="196" spans="1:7" ht="63.75" x14ac:dyDescent="0.25">
      <c r="A196" s="107">
        <v>605</v>
      </c>
      <c r="B196" s="112" t="s">
        <v>64</v>
      </c>
      <c r="C196" s="157" t="s">
        <v>416</v>
      </c>
      <c r="D196" s="105"/>
      <c r="E196" s="113"/>
      <c r="F196" s="121"/>
      <c r="G196" s="119" t="str">
        <f>IF(D196="","",(IFERROR(VLOOKUP(F196,Risk!$A$1:$B$3,2,FALSE)*(100%-D196),"")))</f>
        <v/>
      </c>
    </row>
    <row r="197" spans="1:7" ht="89.25" x14ac:dyDescent="0.25">
      <c r="A197" s="34">
        <v>606</v>
      </c>
      <c r="B197" s="15" t="s">
        <v>64</v>
      </c>
      <c r="C197" s="153" t="s">
        <v>65</v>
      </c>
      <c r="D197" s="105"/>
      <c r="E197" s="43"/>
      <c r="F197" s="122"/>
      <c r="G197" s="119" t="str">
        <f>IF(D197="","",(IFERROR(VLOOKUP(F197,Risk!$A$1:$B$3,2,FALSE)*(100%-D197),"")))</f>
        <v/>
      </c>
    </row>
    <row r="198" spans="1:7" ht="63.75" x14ac:dyDescent="0.25">
      <c r="A198" s="34">
        <v>607</v>
      </c>
      <c r="B198" s="15" t="s">
        <v>66</v>
      </c>
      <c r="C198" s="153" t="s">
        <v>417</v>
      </c>
      <c r="D198" s="152"/>
      <c r="E198" s="33"/>
      <c r="F198" s="151"/>
      <c r="G198" s="119" t="str">
        <f>IF(D198="","",(IFERROR(VLOOKUP(F198,Risk!$A$1:$B$3,2,FALSE)*(100%-D198),"")))</f>
        <v/>
      </c>
    </row>
    <row r="199" spans="1:7" ht="51" x14ac:dyDescent="0.25">
      <c r="A199" s="34">
        <v>608</v>
      </c>
      <c r="B199" s="15" t="s">
        <v>66</v>
      </c>
      <c r="C199" s="153" t="s">
        <v>418</v>
      </c>
      <c r="D199" s="105"/>
      <c r="E199" s="213"/>
      <c r="F199" s="122"/>
      <c r="G199" s="119" t="str">
        <f>IF(D199="","",(IFERROR(VLOOKUP(F199,Risk!$A$1:$B$3,2,FALSE)*(100%-D199),"")))</f>
        <v/>
      </c>
    </row>
    <row r="200" spans="1:7" ht="51.75" thickBot="1" x14ac:dyDescent="0.3">
      <c r="A200" s="106">
        <v>609</v>
      </c>
      <c r="B200" s="19" t="s">
        <v>66</v>
      </c>
      <c r="C200" s="158" t="s">
        <v>419</v>
      </c>
      <c r="D200" s="111"/>
      <c r="E200" s="113"/>
      <c r="F200" s="123"/>
      <c r="G200" s="120" t="str">
        <f>IF(D200="","",(IFERROR(VLOOKUP(F200,Risk!$A$1:$B$3,2,FALSE)*(100%-D200),"")))</f>
        <v/>
      </c>
    </row>
    <row r="201" spans="1:7" ht="15.75" thickBot="1" x14ac:dyDescent="0.3">
      <c r="A201" s="233" t="s">
        <v>176</v>
      </c>
      <c r="B201" s="234"/>
      <c r="C201" s="234"/>
      <c r="D201" s="234"/>
      <c r="E201" s="234"/>
      <c r="F201" s="234"/>
      <c r="G201" s="103"/>
    </row>
    <row r="202" spans="1:7" ht="63.75" x14ac:dyDescent="0.25">
      <c r="A202" s="107">
        <v>610</v>
      </c>
      <c r="B202" s="112">
        <v>6.5</v>
      </c>
      <c r="C202" s="157" t="s">
        <v>420</v>
      </c>
      <c r="D202" s="105"/>
      <c r="E202" s="113"/>
      <c r="F202" s="121"/>
      <c r="G202" s="119" t="str">
        <f>IF(D202="","",(IFERROR(VLOOKUP(F202,Risk!$A$1:$B$3,2,FALSE)*(100%-D202),"")))</f>
        <v/>
      </c>
    </row>
    <row r="203" spans="1:7" ht="63.75" x14ac:dyDescent="0.25">
      <c r="A203" s="34">
        <v>611</v>
      </c>
      <c r="B203" s="15">
        <v>6.5</v>
      </c>
      <c r="C203" s="153" t="s">
        <v>421</v>
      </c>
      <c r="D203" s="105"/>
      <c r="E203" s="43"/>
      <c r="F203" s="122"/>
      <c r="G203" s="119" t="str">
        <f>IF(D203="","",(IFERROR(VLOOKUP(F203,Risk!$A$1:$B$3,2,FALSE)*(100%-D203),"")))</f>
        <v/>
      </c>
    </row>
    <row r="204" spans="1:7" ht="63.75" x14ac:dyDescent="0.25">
      <c r="A204" s="17">
        <v>612</v>
      </c>
      <c r="B204" s="212">
        <v>6.5</v>
      </c>
      <c r="C204" s="204" t="s">
        <v>67</v>
      </c>
      <c r="D204" s="198"/>
      <c r="E204" s="215"/>
      <c r="F204" s="197"/>
      <c r="G204" s="199" t="str">
        <f>IF(D204="","",(IFERROR(VLOOKUP(F204,Risk!$A$1:$B$3,2,FALSE)*(100%-D204),"")))</f>
        <v/>
      </c>
    </row>
    <row r="205" spans="1:7" ht="18" x14ac:dyDescent="0.25">
      <c r="A205" s="262" t="s">
        <v>202</v>
      </c>
      <c r="B205" s="263"/>
      <c r="C205" s="263"/>
      <c r="D205" s="263"/>
      <c r="E205" s="263"/>
      <c r="F205" s="263"/>
      <c r="G205" s="214"/>
    </row>
    <row r="206" spans="1:7" ht="15.75" thickBot="1" x14ac:dyDescent="0.3">
      <c r="A206" s="240" t="s">
        <v>175</v>
      </c>
      <c r="B206" s="241"/>
      <c r="C206" s="241"/>
      <c r="D206" s="241"/>
      <c r="E206" s="241"/>
      <c r="F206" s="241"/>
      <c r="G206" s="114"/>
    </row>
    <row r="207" spans="1:7" ht="63.75" x14ac:dyDescent="0.25">
      <c r="A207" s="107">
        <v>701</v>
      </c>
      <c r="B207" s="112">
        <v>7.2</v>
      </c>
      <c r="C207" s="157" t="s">
        <v>422</v>
      </c>
      <c r="D207" s="105"/>
      <c r="E207" s="113"/>
      <c r="F207" s="121"/>
      <c r="G207" s="119" t="str">
        <f>IF(D207="","",(IFERROR(VLOOKUP(F207,Risk!$A$1:$B$3,2,FALSE)*(100%-D207),"")))</f>
        <v/>
      </c>
    </row>
    <row r="208" spans="1:7" ht="63.75" x14ac:dyDescent="0.25">
      <c r="A208" s="34">
        <v>702</v>
      </c>
      <c r="B208" s="15">
        <v>7.2</v>
      </c>
      <c r="C208" s="153" t="s">
        <v>423</v>
      </c>
      <c r="D208" s="105"/>
      <c r="E208" s="43"/>
      <c r="F208" s="122"/>
      <c r="G208" s="119" t="str">
        <f>IF(D208="","",(IFERROR(VLOOKUP(F208,Risk!$A$1:$B$3,2,FALSE)*(100%-D208),"")))</f>
        <v/>
      </c>
    </row>
    <row r="209" spans="1:7" ht="63.75" x14ac:dyDescent="0.25">
      <c r="A209" s="34">
        <v>703</v>
      </c>
      <c r="B209" s="15">
        <v>7.2</v>
      </c>
      <c r="C209" s="153" t="s">
        <v>424</v>
      </c>
      <c r="D209" s="105"/>
      <c r="E209" s="43"/>
      <c r="F209" s="122"/>
      <c r="G209" s="119" t="str">
        <f>IF(D209="","",(IFERROR(VLOOKUP(F209,Risk!$A$1:$B$3,2,FALSE)*(100%-D209),"")))</f>
        <v/>
      </c>
    </row>
    <row r="210" spans="1:7" ht="63.75" x14ac:dyDescent="0.25">
      <c r="A210" s="34">
        <v>704</v>
      </c>
      <c r="B210" s="15">
        <v>7.2</v>
      </c>
      <c r="C210" s="153" t="s">
        <v>425</v>
      </c>
      <c r="D210" s="105"/>
      <c r="E210" s="43"/>
      <c r="F210" s="122"/>
      <c r="G210" s="119" t="str">
        <f>IF(D210="","",(IFERROR(VLOOKUP(F210,Risk!$A$1:$B$3,2,FALSE)*(100%-D210),"")))</f>
        <v/>
      </c>
    </row>
    <row r="211" spans="1:7" ht="51" x14ac:dyDescent="0.25">
      <c r="A211" s="34">
        <v>705</v>
      </c>
      <c r="B211" s="15">
        <v>7.2</v>
      </c>
      <c r="C211" s="153" t="s">
        <v>426</v>
      </c>
      <c r="D211" s="105"/>
      <c r="E211" s="43"/>
      <c r="F211" s="122"/>
      <c r="G211" s="119" t="str">
        <f>IF(D211="","",(IFERROR(VLOOKUP(F211,Risk!$A$1:$B$3,2,FALSE)*(100%-D211),"")))</f>
        <v/>
      </c>
    </row>
    <row r="212" spans="1:7" ht="64.5" thickBot="1" x14ac:dyDescent="0.3">
      <c r="A212" s="106">
        <v>706</v>
      </c>
      <c r="B212" s="19">
        <v>7.2</v>
      </c>
      <c r="C212" s="158" t="s">
        <v>427</v>
      </c>
      <c r="D212" s="111"/>
      <c r="E212" s="43"/>
      <c r="F212" s="123"/>
      <c r="G212" s="120" t="str">
        <f>IF(D212="","",(IFERROR(VLOOKUP(F212,Risk!$A$1:$B$3,2,FALSE)*(100%-D212),"")))</f>
        <v/>
      </c>
    </row>
    <row r="213" spans="1:7" ht="15.75" thickBot="1" x14ac:dyDescent="0.3">
      <c r="A213" s="233" t="s">
        <v>174</v>
      </c>
      <c r="B213" s="234"/>
      <c r="C213" s="234"/>
      <c r="D213" s="234"/>
      <c r="E213" s="234"/>
      <c r="F213" s="234"/>
      <c r="G213" s="103"/>
    </row>
    <row r="214" spans="1:7" ht="63.75" x14ac:dyDescent="0.25">
      <c r="A214" s="107">
        <v>707</v>
      </c>
      <c r="B214" s="112">
        <v>7.3</v>
      </c>
      <c r="C214" s="157" t="s">
        <v>68</v>
      </c>
      <c r="D214" s="105"/>
      <c r="E214" s="113"/>
      <c r="F214" s="121"/>
      <c r="G214" s="119" t="str">
        <f>IF(D214="","",(IFERROR(VLOOKUP(F214,Risk!$A$1:$B$3,2,FALSE)*(100%-D214),"")))</f>
        <v/>
      </c>
    </row>
    <row r="215" spans="1:7" ht="51" x14ac:dyDescent="0.25">
      <c r="A215" s="34">
        <v>708</v>
      </c>
      <c r="B215" s="15">
        <v>7.3</v>
      </c>
      <c r="C215" s="153" t="s">
        <v>428</v>
      </c>
      <c r="D215" s="105"/>
      <c r="E215" s="43"/>
      <c r="F215" s="122"/>
      <c r="G215" s="119" t="str">
        <f>IF(D215="","",(IFERROR(VLOOKUP(F215,Risk!$A$1:$B$3,2,FALSE)*(100%-D215),"")))</f>
        <v/>
      </c>
    </row>
    <row r="216" spans="1:7" ht="51" x14ac:dyDescent="0.25">
      <c r="A216" s="34">
        <v>709</v>
      </c>
      <c r="B216" s="15">
        <v>7.3</v>
      </c>
      <c r="C216" s="153" t="s">
        <v>429</v>
      </c>
      <c r="D216" s="105"/>
      <c r="E216" s="205"/>
      <c r="F216" s="122"/>
      <c r="G216" s="119" t="str">
        <f>IF(D216="","",(IFERROR(VLOOKUP(F216,Risk!$A$1:$B$3,2,FALSE)*(100%-D216),"")))</f>
        <v/>
      </c>
    </row>
    <row r="217" spans="1:7" ht="76.5" x14ac:dyDescent="0.25">
      <c r="A217" s="34">
        <v>710</v>
      </c>
      <c r="B217" s="15" t="s">
        <v>69</v>
      </c>
      <c r="C217" s="153" t="s">
        <v>430</v>
      </c>
      <c r="D217" s="105"/>
      <c r="E217" s="113"/>
      <c r="F217" s="122"/>
      <c r="G217" s="119" t="str">
        <f>IF(D217="","",(IFERROR(VLOOKUP(F217,Risk!$A$1:$B$3,2,FALSE)*(100%-D217),"")))</f>
        <v/>
      </c>
    </row>
    <row r="218" spans="1:7" ht="77.25" thickBot="1" x14ac:dyDescent="0.3">
      <c r="A218" s="106">
        <v>711</v>
      </c>
      <c r="B218" s="19">
        <v>7.3</v>
      </c>
      <c r="C218" s="158" t="s">
        <v>431</v>
      </c>
      <c r="D218" s="111"/>
      <c r="E218" s="43"/>
      <c r="F218" s="123"/>
      <c r="G218" s="120" t="str">
        <f>IF(D218="","",(IFERROR(VLOOKUP(F218,Risk!$A$1:$B$3,2,FALSE)*(100%-D218),"")))</f>
        <v/>
      </c>
    </row>
    <row r="219" spans="1:7" ht="15.75" thickBot="1" x14ac:dyDescent="0.3">
      <c r="A219" s="261" t="s">
        <v>70</v>
      </c>
      <c r="B219" s="250"/>
      <c r="C219" s="250"/>
      <c r="D219" s="250"/>
      <c r="E219" s="250"/>
      <c r="F219" s="250"/>
      <c r="G219" s="103"/>
    </row>
    <row r="220" spans="1:7" ht="63.75" x14ac:dyDescent="0.25">
      <c r="A220" s="107">
        <v>712</v>
      </c>
      <c r="B220" s="12" t="s">
        <v>71</v>
      </c>
      <c r="C220" s="157" t="s">
        <v>72</v>
      </c>
      <c r="D220" s="105"/>
      <c r="E220" s="113"/>
      <c r="F220" s="121"/>
      <c r="G220" s="119" t="str">
        <f>IF(D220="","",(IFERROR(VLOOKUP(F220,Risk!$A$1:$B$3,2,FALSE)*(100%-D220),"")))</f>
        <v/>
      </c>
    </row>
    <row r="221" spans="1:7" ht="63.75" x14ac:dyDescent="0.25">
      <c r="A221" s="34">
        <v>713</v>
      </c>
      <c r="B221" s="13" t="s">
        <v>71</v>
      </c>
      <c r="C221" s="153" t="s">
        <v>432</v>
      </c>
      <c r="D221" s="105"/>
      <c r="E221" s="43"/>
      <c r="F221" s="122"/>
      <c r="G221" s="119" t="str">
        <f>IF(D221="","",(IFERROR(VLOOKUP(F221,Risk!$A$1:$B$3,2,FALSE)*(100%-D221),"")))</f>
        <v/>
      </c>
    </row>
    <row r="222" spans="1:7" ht="51.75" thickBot="1" x14ac:dyDescent="0.3">
      <c r="A222" s="106">
        <v>714</v>
      </c>
      <c r="B222" s="14" t="s">
        <v>71</v>
      </c>
      <c r="C222" s="158" t="s">
        <v>433</v>
      </c>
      <c r="D222" s="111"/>
      <c r="E222" s="43"/>
      <c r="F222" s="123"/>
      <c r="G222" s="120" t="str">
        <f>IF(D222="","",(IFERROR(VLOOKUP(F222,Risk!$A$1:$B$3,2,FALSE)*(100%-D222),"")))</f>
        <v/>
      </c>
    </row>
    <row r="223" spans="1:7" ht="15.75" thickBot="1" x14ac:dyDescent="0.3">
      <c r="A223" s="261" t="s">
        <v>76</v>
      </c>
      <c r="B223" s="250"/>
      <c r="C223" s="250"/>
      <c r="D223" s="250"/>
      <c r="E223" s="250"/>
      <c r="F223" s="250"/>
      <c r="G223" s="115"/>
    </row>
    <row r="224" spans="1:7" ht="63.75" x14ac:dyDescent="0.25">
      <c r="A224" s="107">
        <v>715</v>
      </c>
      <c r="B224" s="12" t="s">
        <v>73</v>
      </c>
      <c r="C224" s="157" t="s">
        <v>434</v>
      </c>
      <c r="D224" s="105"/>
      <c r="E224" s="113"/>
      <c r="F224" s="121"/>
      <c r="G224" s="119" t="str">
        <f>IF(D224="","",(IFERROR(VLOOKUP(F224,Risk!$A$1:$B$3,2,FALSE)*(100%-D224),"")))</f>
        <v/>
      </c>
    </row>
    <row r="225" spans="1:7" ht="51" x14ac:dyDescent="0.25">
      <c r="A225" s="34">
        <v>716</v>
      </c>
      <c r="B225" s="13" t="s">
        <v>74</v>
      </c>
      <c r="C225" s="153" t="s">
        <v>435</v>
      </c>
      <c r="D225" s="105"/>
      <c r="E225" s="43"/>
      <c r="F225" s="122"/>
      <c r="G225" s="119" t="str">
        <f>IF(D225="","",(IFERROR(VLOOKUP(F225,Risk!$A$1:$B$3,2,FALSE)*(100%-D225),"")))</f>
        <v/>
      </c>
    </row>
    <row r="226" spans="1:7" ht="51" x14ac:dyDescent="0.25">
      <c r="A226" s="34">
        <v>717</v>
      </c>
      <c r="B226" s="13" t="s">
        <v>75</v>
      </c>
      <c r="C226" s="153" t="s">
        <v>436</v>
      </c>
      <c r="D226" s="105"/>
      <c r="E226" s="205"/>
      <c r="F226" s="122"/>
      <c r="G226" s="119" t="str">
        <f>IF(D226="","",(IFERROR(VLOOKUP(F226,Risk!$A$1:$B$3,2,FALSE)*(100%-D226),"")))</f>
        <v/>
      </c>
    </row>
    <row r="227" spans="1:7" ht="63.75" x14ac:dyDescent="0.25">
      <c r="A227" s="34">
        <v>718</v>
      </c>
      <c r="B227" s="13" t="s">
        <v>75</v>
      </c>
      <c r="C227" s="153" t="s">
        <v>437</v>
      </c>
      <c r="D227" s="105"/>
      <c r="E227" s="113"/>
      <c r="F227" s="122"/>
      <c r="G227" s="119" t="str">
        <f>IF(D227="","",(IFERROR(VLOOKUP(F227,Risk!$A$1:$B$3,2,FALSE)*(100%-D227),"")))</f>
        <v/>
      </c>
    </row>
    <row r="228" spans="1:7" ht="64.5" thickBot="1" x14ac:dyDescent="0.3">
      <c r="A228" s="106">
        <v>719</v>
      </c>
      <c r="B228" s="14" t="s">
        <v>75</v>
      </c>
      <c r="C228" s="158" t="s">
        <v>438</v>
      </c>
      <c r="D228" s="111"/>
      <c r="E228" s="43"/>
      <c r="F228" s="123"/>
      <c r="G228" s="120" t="str">
        <f>IF(D228="","",(IFERROR(VLOOKUP(F228,Risk!$A$1:$B$3,2,FALSE)*(100%-D228),"")))</f>
        <v/>
      </c>
    </row>
    <row r="229" spans="1:7" ht="15.75" thickBot="1" x14ac:dyDescent="0.3">
      <c r="A229" s="233" t="s">
        <v>173</v>
      </c>
      <c r="B229" s="234"/>
      <c r="C229" s="234"/>
      <c r="D229" s="234"/>
      <c r="E229" s="234"/>
      <c r="F229" s="234"/>
      <c r="G229" s="103"/>
    </row>
    <row r="230" spans="1:7" ht="51" x14ac:dyDescent="0.25">
      <c r="A230" s="107">
        <v>720</v>
      </c>
      <c r="B230" s="112">
        <v>7.4</v>
      </c>
      <c r="C230" s="157" t="s">
        <v>439</v>
      </c>
      <c r="D230" s="105"/>
      <c r="E230" s="113"/>
      <c r="F230" s="121"/>
      <c r="G230" s="119" t="str">
        <f>IF(D230="","",(IFERROR(VLOOKUP(F230,Risk!$A$1:$B$3,2,FALSE)*(100%-D230),"")))</f>
        <v/>
      </c>
    </row>
    <row r="231" spans="1:7" ht="51" x14ac:dyDescent="0.25">
      <c r="A231" s="34">
        <v>721</v>
      </c>
      <c r="B231" s="15">
        <v>7.4</v>
      </c>
      <c r="C231" s="153" t="s">
        <v>440</v>
      </c>
      <c r="D231" s="105"/>
      <c r="E231" s="43"/>
      <c r="F231" s="122"/>
      <c r="G231" s="119" t="str">
        <f>IF(D231="","",(IFERROR(VLOOKUP(F231,Risk!$A$1:$B$3,2,FALSE)*(100%-D231),"")))</f>
        <v/>
      </c>
    </row>
    <row r="232" spans="1:7" ht="51" x14ac:dyDescent="0.25">
      <c r="A232" s="34">
        <v>722</v>
      </c>
      <c r="B232" s="15">
        <v>7.4</v>
      </c>
      <c r="C232" s="153" t="s">
        <v>441</v>
      </c>
      <c r="D232" s="105"/>
      <c r="E232" s="43"/>
      <c r="F232" s="122"/>
      <c r="G232" s="119" t="str">
        <f>IF(D232="","",(IFERROR(VLOOKUP(F232,Risk!$A$1:$B$3,2,FALSE)*(100%-D232),"")))</f>
        <v/>
      </c>
    </row>
    <row r="233" spans="1:7" ht="63.75" x14ac:dyDescent="0.25">
      <c r="A233" s="34">
        <v>723</v>
      </c>
      <c r="B233" s="15">
        <v>7.4</v>
      </c>
      <c r="C233" s="153" t="s">
        <v>442</v>
      </c>
      <c r="D233" s="105"/>
      <c r="E233" s="43"/>
      <c r="F233" s="122"/>
      <c r="G233" s="119" t="str">
        <f>IF(D233="","",(IFERROR(VLOOKUP(F233,Risk!$A$1:$B$3,2,FALSE)*(100%-D233),"")))</f>
        <v/>
      </c>
    </row>
    <row r="234" spans="1:7" ht="51" x14ac:dyDescent="0.25">
      <c r="A234" s="34">
        <v>724</v>
      </c>
      <c r="B234" s="15">
        <v>7.4</v>
      </c>
      <c r="C234" s="153" t="s">
        <v>443</v>
      </c>
      <c r="D234" s="105"/>
      <c r="E234" s="43"/>
      <c r="F234" s="122"/>
      <c r="G234" s="119" t="str">
        <f>IF(D234="","",(IFERROR(VLOOKUP(F234,Risk!$A$1:$B$3,2,FALSE)*(100%-D234),"")))</f>
        <v/>
      </c>
    </row>
    <row r="235" spans="1:7" ht="63.75" x14ac:dyDescent="0.25">
      <c r="A235" s="34">
        <v>725</v>
      </c>
      <c r="B235" s="15">
        <v>7.4</v>
      </c>
      <c r="C235" s="153" t="s">
        <v>444</v>
      </c>
      <c r="D235" s="105"/>
      <c r="E235" s="43"/>
      <c r="F235" s="122"/>
      <c r="G235" s="119" t="str">
        <f>IF(D235="","",(IFERROR(VLOOKUP(F235,Risk!$A$1:$B$3,2,FALSE)*(100%-D235),"")))</f>
        <v/>
      </c>
    </row>
    <row r="236" spans="1:7" ht="51" x14ac:dyDescent="0.25">
      <c r="A236" s="34">
        <v>726</v>
      </c>
      <c r="B236" s="15">
        <v>7.4</v>
      </c>
      <c r="C236" s="153" t="s">
        <v>445</v>
      </c>
      <c r="D236" s="105"/>
      <c r="E236" s="205"/>
      <c r="F236" s="122"/>
      <c r="G236" s="119" t="str">
        <f>IF(D236="","",(IFERROR(VLOOKUP(F236,Risk!$A$1:$B$3,2,FALSE)*(100%-D236),"")))</f>
        <v/>
      </c>
    </row>
    <row r="237" spans="1:7" ht="63.75" x14ac:dyDescent="0.25">
      <c r="A237" s="34">
        <v>727</v>
      </c>
      <c r="B237" s="15">
        <v>7.4</v>
      </c>
      <c r="C237" s="153" t="s">
        <v>446</v>
      </c>
      <c r="D237" s="105"/>
      <c r="E237" s="113"/>
      <c r="F237" s="122"/>
      <c r="G237" s="119" t="str">
        <f>IF(D237="","",(IFERROR(VLOOKUP(F237,Risk!$A$1:$B$3,2,FALSE)*(100%-D237),"")))</f>
        <v/>
      </c>
    </row>
    <row r="238" spans="1:7" ht="63.75" x14ac:dyDescent="0.25">
      <c r="A238" s="34">
        <v>728</v>
      </c>
      <c r="B238" s="15">
        <v>7.4</v>
      </c>
      <c r="C238" s="153" t="s">
        <v>447</v>
      </c>
      <c r="D238" s="105"/>
      <c r="E238" s="43"/>
      <c r="F238" s="122"/>
      <c r="G238" s="119" t="str">
        <f>IF(D238="","",(IFERROR(VLOOKUP(F238,Risk!$A$1:$B$3,2,FALSE)*(100%-D238),"")))</f>
        <v/>
      </c>
    </row>
    <row r="239" spans="1:7" ht="64.5" thickBot="1" x14ac:dyDescent="0.3">
      <c r="A239" s="106">
        <v>729</v>
      </c>
      <c r="B239" s="19">
        <v>7.4</v>
      </c>
      <c r="C239" s="158" t="s">
        <v>448</v>
      </c>
      <c r="D239" s="111"/>
      <c r="E239" s="43"/>
      <c r="F239" s="123"/>
      <c r="G239" s="120" t="str">
        <f>IF(D239="","",(IFERROR(VLOOKUP(F239,Risk!$A$1:$B$3,2,FALSE)*(100%-D239),"")))</f>
        <v/>
      </c>
    </row>
    <row r="240" spans="1:7" ht="15.75" thickBot="1" x14ac:dyDescent="0.3">
      <c r="A240" s="233" t="s">
        <v>226</v>
      </c>
      <c r="B240" s="234"/>
      <c r="C240" s="234"/>
      <c r="D240" s="234"/>
      <c r="E240" s="234"/>
      <c r="F240" s="234"/>
      <c r="G240" s="103"/>
    </row>
    <row r="241" spans="1:7" ht="63.75" x14ac:dyDescent="0.25">
      <c r="A241" s="107">
        <v>730</v>
      </c>
      <c r="B241" s="112">
        <v>7.5</v>
      </c>
      <c r="C241" s="157" t="s">
        <v>449</v>
      </c>
      <c r="D241" s="105"/>
      <c r="E241" s="113"/>
      <c r="F241" s="121"/>
      <c r="G241" s="119" t="str">
        <f>IF(D241="","",(IFERROR(VLOOKUP(F241,Risk!$A$1:$B$3,2,FALSE)*(100%-D241),"")))</f>
        <v/>
      </c>
    </row>
    <row r="242" spans="1:7" ht="63.75" x14ac:dyDescent="0.25">
      <c r="A242" s="34">
        <v>731</v>
      </c>
      <c r="B242" s="15">
        <v>7.5</v>
      </c>
      <c r="C242" s="153" t="s">
        <v>450</v>
      </c>
      <c r="D242" s="152"/>
      <c r="E242" s="33"/>
      <c r="F242" s="151"/>
      <c r="G242" s="119" t="str">
        <f>IF(D242="","",(IFERROR(VLOOKUP(F242,Risk!$A$1:$B$3,2,FALSE)*(100%-D242),"")))</f>
        <v/>
      </c>
    </row>
    <row r="243" spans="1:7" ht="63.75" x14ac:dyDescent="0.25">
      <c r="A243" s="17">
        <v>732</v>
      </c>
      <c r="B243" s="212">
        <v>7.5</v>
      </c>
      <c r="C243" s="204" t="s">
        <v>451</v>
      </c>
      <c r="D243" s="198"/>
      <c r="E243" s="215"/>
      <c r="F243" s="197"/>
      <c r="G243" s="199" t="str">
        <f>IF(D243="","",(IFERROR(VLOOKUP(F243,Risk!$A$1:$B$3,2,FALSE)*(100%-D243),"")))</f>
        <v/>
      </c>
    </row>
    <row r="244" spans="1:7" ht="18.75" thickBot="1" x14ac:dyDescent="0.3">
      <c r="A244" s="238" t="s">
        <v>203</v>
      </c>
      <c r="B244" s="239"/>
      <c r="C244" s="239"/>
      <c r="D244" s="239"/>
      <c r="E244" s="239"/>
      <c r="F244" s="239"/>
      <c r="G244" s="129"/>
    </row>
    <row r="245" spans="1:7" ht="15.75" thickBot="1" x14ac:dyDescent="0.3">
      <c r="A245" s="240" t="s">
        <v>153</v>
      </c>
      <c r="B245" s="241"/>
      <c r="C245" s="241"/>
      <c r="D245" s="241"/>
      <c r="E245" s="241"/>
      <c r="F245" s="241"/>
      <c r="G245" s="114"/>
    </row>
    <row r="246" spans="1:7" ht="51" x14ac:dyDescent="0.25">
      <c r="A246" s="107">
        <v>801</v>
      </c>
      <c r="B246" s="112">
        <v>8.1999999999999993</v>
      </c>
      <c r="C246" s="157" t="s">
        <v>452</v>
      </c>
      <c r="D246" s="105"/>
      <c r="E246" s="113"/>
      <c r="F246" s="121"/>
      <c r="G246" s="119" t="str">
        <f>IF(D246="","",(IFERROR(VLOOKUP(F246,Risk!$A$1:$B$3,2,FALSE)*(100%-D246),"")))</f>
        <v/>
      </c>
    </row>
    <row r="247" spans="1:7" ht="51" x14ac:dyDescent="0.25">
      <c r="A247" s="34">
        <v>802</v>
      </c>
      <c r="B247" s="15">
        <v>8.1999999999999993</v>
      </c>
      <c r="C247" s="153" t="s">
        <v>453</v>
      </c>
      <c r="D247" s="105"/>
      <c r="E247" s="43"/>
      <c r="F247" s="122"/>
      <c r="G247" s="119" t="str">
        <f>IF(D247="","",(IFERROR(VLOOKUP(F247,Risk!$A$1:$B$3,2,FALSE)*(100%-D247),"")))</f>
        <v/>
      </c>
    </row>
    <row r="248" spans="1:7" ht="63.75" x14ac:dyDescent="0.25">
      <c r="A248" s="34">
        <v>803</v>
      </c>
      <c r="B248" s="15">
        <v>8.1999999999999993</v>
      </c>
      <c r="C248" s="153" t="s">
        <v>454</v>
      </c>
      <c r="D248" s="105"/>
      <c r="E248" s="43"/>
      <c r="F248" s="122"/>
      <c r="G248" s="119" t="str">
        <f>IF(D248="","",(IFERROR(VLOOKUP(F248,Risk!$A$1:$B$3,2,FALSE)*(100%-D248),"")))</f>
        <v/>
      </c>
    </row>
    <row r="249" spans="1:7" ht="63.75" x14ac:dyDescent="0.25">
      <c r="A249" s="34">
        <v>804</v>
      </c>
      <c r="B249" s="15">
        <v>8.1999999999999993</v>
      </c>
      <c r="C249" s="153" t="s">
        <v>455</v>
      </c>
      <c r="D249" s="105"/>
      <c r="E249" s="43"/>
      <c r="F249" s="122"/>
      <c r="G249" s="119" t="str">
        <f>IF(D249="","",(IFERROR(VLOOKUP(F249,Risk!$A$1:$B$3,2,FALSE)*(100%-D249),"")))</f>
        <v/>
      </c>
    </row>
    <row r="250" spans="1:7" ht="76.5" x14ac:dyDescent="0.25">
      <c r="A250" s="34">
        <v>805</v>
      </c>
      <c r="B250" s="15">
        <v>8.1999999999999993</v>
      </c>
      <c r="C250" s="153" t="s">
        <v>77</v>
      </c>
      <c r="D250" s="105"/>
      <c r="E250" s="43"/>
      <c r="F250" s="122"/>
      <c r="G250" s="119" t="str">
        <f>IF(D250="","",(IFERROR(VLOOKUP(F250,Risk!$A$1:$B$3,2,FALSE)*(100%-D250),"")))</f>
        <v/>
      </c>
    </row>
    <row r="251" spans="1:7" ht="102" x14ac:dyDescent="0.25">
      <c r="A251" s="34">
        <v>806</v>
      </c>
      <c r="B251" s="15">
        <v>8.1999999999999993</v>
      </c>
      <c r="C251" s="153" t="s">
        <v>78</v>
      </c>
      <c r="D251" s="105"/>
      <c r="E251" s="43"/>
      <c r="F251" s="122"/>
      <c r="G251" s="119" t="str">
        <f>IF(D251="","",(IFERROR(VLOOKUP(F251,Risk!$A$1:$B$3,2,FALSE)*(100%-D251),"")))</f>
        <v/>
      </c>
    </row>
    <row r="252" spans="1:7" ht="89.25" x14ac:dyDescent="0.25">
      <c r="A252" s="34">
        <v>807</v>
      </c>
      <c r="B252" s="15">
        <v>8.1999999999999993</v>
      </c>
      <c r="C252" s="153" t="s">
        <v>79</v>
      </c>
      <c r="D252" s="105"/>
      <c r="E252" s="205"/>
      <c r="F252" s="122"/>
      <c r="G252" s="119" t="str">
        <f>IF(D252="","",(IFERROR(VLOOKUP(F252,Risk!$A$1:$B$3,2,FALSE)*(100%-D252),"")))</f>
        <v/>
      </c>
    </row>
    <row r="253" spans="1:7" ht="76.5" x14ac:dyDescent="0.25">
      <c r="A253" s="34">
        <v>808</v>
      </c>
      <c r="B253" s="15">
        <v>8.1999999999999993</v>
      </c>
      <c r="C253" s="153" t="s">
        <v>80</v>
      </c>
      <c r="D253" s="105"/>
      <c r="E253" s="113"/>
      <c r="F253" s="122"/>
      <c r="G253" s="119" t="str">
        <f>IF(D253="","",(IFERROR(VLOOKUP(F253,Risk!$A$1:$B$3,2,FALSE)*(100%-D253),"")))</f>
        <v/>
      </c>
    </row>
    <row r="254" spans="1:7" ht="89.25" x14ac:dyDescent="0.25">
      <c r="A254" s="34">
        <v>809</v>
      </c>
      <c r="B254" s="15">
        <v>8.1999999999999993</v>
      </c>
      <c r="C254" s="153" t="s">
        <v>81</v>
      </c>
      <c r="D254" s="105"/>
      <c r="E254" s="43"/>
      <c r="F254" s="122"/>
      <c r="G254" s="119" t="str">
        <f>IF(D254="","",(IFERROR(VLOOKUP(F254,Risk!$A$1:$B$3,2,FALSE)*(100%-D254),"")))</f>
        <v/>
      </c>
    </row>
    <row r="255" spans="1:7" ht="51" x14ac:dyDescent="0.25">
      <c r="A255" s="34">
        <v>810</v>
      </c>
      <c r="B255" s="15">
        <v>8.1999999999999993</v>
      </c>
      <c r="C255" s="153" t="s">
        <v>82</v>
      </c>
      <c r="D255" s="105"/>
      <c r="E255" s="43"/>
      <c r="F255" s="122"/>
      <c r="G255" s="119" t="str">
        <f>IF(D255="","",(IFERROR(VLOOKUP(F255,Risk!$A$1:$B$3,2,FALSE)*(100%-D255),"")))</f>
        <v/>
      </c>
    </row>
    <row r="256" spans="1:7" ht="102" x14ac:dyDescent="0.25">
      <c r="A256" s="34">
        <v>811</v>
      </c>
      <c r="B256" s="15">
        <v>8.1999999999999993</v>
      </c>
      <c r="C256" s="153" t="s">
        <v>83</v>
      </c>
      <c r="D256" s="105"/>
      <c r="E256" s="43"/>
      <c r="F256" s="122"/>
      <c r="G256" s="119" t="str">
        <f>IF(D256="","",(IFERROR(VLOOKUP(F256,Risk!$A$1:$B$3,2,FALSE)*(100%-D256),"")))</f>
        <v/>
      </c>
    </row>
    <row r="257" spans="1:7" ht="64.5" thickBot="1" x14ac:dyDescent="0.3">
      <c r="A257" s="106">
        <v>812</v>
      </c>
      <c r="B257" s="19">
        <v>8.1999999999999993</v>
      </c>
      <c r="C257" s="158" t="s">
        <v>456</v>
      </c>
      <c r="D257" s="111"/>
      <c r="E257" s="43"/>
      <c r="F257" s="123"/>
      <c r="G257" s="120" t="str">
        <f>IF(D257="","",(IFERROR(VLOOKUP(F257,Risk!$A$1:$B$3,2,FALSE)*(100%-D257),"")))</f>
        <v/>
      </c>
    </row>
    <row r="258" spans="1:7" ht="15.75" thickBot="1" x14ac:dyDescent="0.3">
      <c r="A258" s="233" t="s">
        <v>154</v>
      </c>
      <c r="B258" s="234"/>
      <c r="C258" s="234"/>
      <c r="D258" s="234"/>
      <c r="E258" s="234"/>
      <c r="F258" s="234"/>
      <c r="G258" s="103"/>
    </row>
    <row r="259" spans="1:7" ht="63.75" x14ac:dyDescent="0.25">
      <c r="A259" s="107">
        <v>813</v>
      </c>
      <c r="B259" s="112" t="s">
        <v>84</v>
      </c>
      <c r="C259" s="157" t="s">
        <v>457</v>
      </c>
      <c r="D259" s="105"/>
      <c r="E259" s="113"/>
      <c r="F259" s="121"/>
      <c r="G259" s="119" t="str">
        <f>IF(D259="","",(IFERROR(VLOOKUP(F259,Risk!$A$1:$B$3,2,FALSE)*(100%-D259),"")))</f>
        <v/>
      </c>
    </row>
    <row r="260" spans="1:7" ht="63.75" x14ac:dyDescent="0.25">
      <c r="A260" s="34">
        <v>814</v>
      </c>
      <c r="B260" s="15" t="s">
        <v>84</v>
      </c>
      <c r="C260" s="153" t="s">
        <v>458</v>
      </c>
      <c r="D260" s="105"/>
      <c r="E260" s="205"/>
      <c r="F260" s="122"/>
      <c r="G260" s="119" t="str">
        <f>IF(D260="","",(IFERROR(VLOOKUP(F260,Risk!$A$1:$B$3,2,FALSE)*(100%-D260),"")))</f>
        <v/>
      </c>
    </row>
    <row r="261" spans="1:7" ht="63.75" x14ac:dyDescent="0.25">
      <c r="A261" s="34">
        <v>815</v>
      </c>
      <c r="B261" s="15" t="s">
        <v>84</v>
      </c>
      <c r="C261" s="153" t="s">
        <v>459</v>
      </c>
      <c r="D261" s="105"/>
      <c r="E261" s="113"/>
      <c r="F261" s="122"/>
      <c r="G261" s="119" t="str">
        <f>IF(D261="","",(IFERROR(VLOOKUP(F261,Risk!$A$1:$B$3,2,FALSE)*(100%-D261),"")))</f>
        <v/>
      </c>
    </row>
    <row r="262" spans="1:7" ht="51" x14ac:dyDescent="0.25">
      <c r="A262" s="34">
        <v>816</v>
      </c>
      <c r="B262" s="15" t="s">
        <v>84</v>
      </c>
      <c r="C262" s="153" t="s">
        <v>460</v>
      </c>
      <c r="D262" s="105"/>
      <c r="E262" s="43"/>
      <c r="F262" s="122"/>
      <c r="G262" s="119" t="str">
        <f>IF(D262="","",(IFERROR(VLOOKUP(F262,Risk!$A$1:$B$3,2,FALSE)*(100%-D262),"")))</f>
        <v/>
      </c>
    </row>
    <row r="263" spans="1:7" ht="63.75" x14ac:dyDescent="0.25">
      <c r="A263" s="34">
        <v>817</v>
      </c>
      <c r="B263" s="15" t="s">
        <v>85</v>
      </c>
      <c r="C263" s="153" t="s">
        <v>461</v>
      </c>
      <c r="D263" s="152"/>
      <c r="E263" s="33"/>
      <c r="F263" s="151"/>
      <c r="G263" s="119" t="str">
        <f>IF(D263="","",(IFERROR(VLOOKUP(F263,Risk!$A$1:$B$3,2,FALSE)*(100%-D263),"")))</f>
        <v/>
      </c>
    </row>
    <row r="264" spans="1:7" ht="63.75" x14ac:dyDescent="0.25">
      <c r="A264" s="34">
        <v>818</v>
      </c>
      <c r="B264" s="15" t="s">
        <v>85</v>
      </c>
      <c r="C264" s="153" t="s">
        <v>462</v>
      </c>
      <c r="D264" s="105"/>
      <c r="E264" s="43"/>
      <c r="F264" s="122"/>
      <c r="G264" s="119" t="str">
        <f>IF(D264="","",(IFERROR(VLOOKUP(F264,Risk!$A$1:$B$3,2,FALSE)*(100%-D264),"")))</f>
        <v/>
      </c>
    </row>
    <row r="265" spans="1:7" ht="89.25" x14ac:dyDescent="0.25">
      <c r="A265" s="34">
        <v>819</v>
      </c>
      <c r="B265" s="15" t="s">
        <v>85</v>
      </c>
      <c r="C265" s="153" t="s">
        <v>86</v>
      </c>
      <c r="D265" s="105"/>
      <c r="E265" s="43"/>
      <c r="F265" s="122"/>
      <c r="G265" s="119" t="str">
        <f>IF(D265="","",(IFERROR(VLOOKUP(F265,Risk!$A$1:$B$3,2,FALSE)*(100%-D265),"")))</f>
        <v/>
      </c>
    </row>
    <row r="266" spans="1:7" ht="90" thickBot="1" x14ac:dyDescent="0.3">
      <c r="A266" s="106">
        <v>820</v>
      </c>
      <c r="B266" s="19" t="s">
        <v>85</v>
      </c>
      <c r="C266" s="158" t="s">
        <v>87</v>
      </c>
      <c r="D266" s="111"/>
      <c r="E266" s="43"/>
      <c r="F266" s="123"/>
      <c r="G266" s="120" t="str">
        <f>IF(D266="","",(IFERROR(VLOOKUP(F266,Risk!$A$1:$B$3,2,FALSE)*(100%-D266),"")))</f>
        <v/>
      </c>
    </row>
    <row r="267" spans="1:7" ht="15.75" thickBot="1" x14ac:dyDescent="0.3">
      <c r="A267" s="233" t="s">
        <v>172</v>
      </c>
      <c r="B267" s="250"/>
      <c r="C267" s="250"/>
      <c r="D267" s="250"/>
      <c r="E267" s="250"/>
      <c r="F267" s="250"/>
      <c r="G267" s="103"/>
    </row>
    <row r="268" spans="1:7" ht="76.5" x14ac:dyDescent="0.25">
      <c r="A268" s="107">
        <v>821</v>
      </c>
      <c r="B268" s="112">
        <v>8.4</v>
      </c>
      <c r="C268" s="157" t="s">
        <v>88</v>
      </c>
      <c r="D268" s="105"/>
      <c r="E268" s="113"/>
      <c r="F268" s="121"/>
      <c r="G268" s="119" t="str">
        <f>IF(D268="","",(IFERROR(VLOOKUP(F268,Risk!$A$1:$B$3,2,FALSE)*(100%-D268),"")))</f>
        <v/>
      </c>
    </row>
    <row r="269" spans="1:7" ht="63.75" x14ac:dyDescent="0.25">
      <c r="A269" s="34">
        <v>822</v>
      </c>
      <c r="B269" s="15">
        <v>8.4</v>
      </c>
      <c r="C269" s="153" t="s">
        <v>89</v>
      </c>
      <c r="D269" s="105"/>
      <c r="E269" s="205"/>
      <c r="F269" s="122"/>
      <c r="G269" s="119" t="str">
        <f>IF(D269="","",(IFERROR(VLOOKUP(F269,Risk!$A$1:$B$3,2,FALSE)*(100%-D269),"")))</f>
        <v/>
      </c>
    </row>
    <row r="270" spans="1:7" ht="63.75" x14ac:dyDescent="0.25">
      <c r="A270" s="34">
        <v>823</v>
      </c>
      <c r="B270" s="15">
        <v>8.4</v>
      </c>
      <c r="C270" s="153" t="s">
        <v>463</v>
      </c>
      <c r="D270" s="105"/>
      <c r="E270" s="113"/>
      <c r="F270" s="122"/>
      <c r="G270" s="119" t="str">
        <f>IF(D270="","",(IFERROR(VLOOKUP(F270,Risk!$A$1:$B$3,2,FALSE)*(100%-D270),"")))</f>
        <v/>
      </c>
    </row>
    <row r="271" spans="1:7" ht="114.75" x14ac:dyDescent="0.25">
      <c r="A271" s="17">
        <v>824</v>
      </c>
      <c r="B271" s="212">
        <v>8.4</v>
      </c>
      <c r="C271" s="204" t="s">
        <v>90</v>
      </c>
      <c r="D271" s="198"/>
      <c r="E271" s="215"/>
      <c r="F271" s="197"/>
      <c r="G271" s="199" t="str">
        <f>IF(D271="","",(IFERROR(VLOOKUP(F271,Risk!$A$1:$B$3,2,FALSE)*(100%-D271),"")))</f>
        <v/>
      </c>
    </row>
    <row r="272" spans="1:7" ht="18.75" thickBot="1" x14ac:dyDescent="0.3">
      <c r="A272" s="248" t="s">
        <v>204</v>
      </c>
      <c r="B272" s="249"/>
      <c r="C272" s="249"/>
      <c r="D272" s="249"/>
      <c r="E272" s="249"/>
      <c r="F272" s="249"/>
      <c r="G272" s="129"/>
    </row>
    <row r="273" spans="1:7" ht="15.75" thickBot="1" x14ac:dyDescent="0.3">
      <c r="A273" s="240" t="s">
        <v>171</v>
      </c>
      <c r="B273" s="241"/>
      <c r="C273" s="241"/>
      <c r="D273" s="241"/>
      <c r="E273" s="241"/>
      <c r="F273" s="241"/>
      <c r="G273" s="114"/>
    </row>
    <row r="274" spans="1:7" ht="63.75" x14ac:dyDescent="0.25">
      <c r="A274" s="107">
        <v>901</v>
      </c>
      <c r="B274" s="112" t="s">
        <v>91</v>
      </c>
      <c r="C274" s="154" t="s">
        <v>92</v>
      </c>
      <c r="D274" s="105"/>
      <c r="E274" s="113"/>
      <c r="F274" s="121"/>
      <c r="G274" s="119" t="str">
        <f>IF(D274="","",(IFERROR(VLOOKUP(F274,Risk!$A$1:$B$3,2,FALSE)*(100%-D274),"")))</f>
        <v/>
      </c>
    </row>
    <row r="275" spans="1:7" ht="76.5" x14ac:dyDescent="0.25">
      <c r="A275" s="34">
        <v>902</v>
      </c>
      <c r="B275" s="15" t="s">
        <v>91</v>
      </c>
      <c r="C275" s="155" t="s">
        <v>93</v>
      </c>
      <c r="D275" s="105"/>
      <c r="E275" s="43"/>
      <c r="F275" s="122"/>
      <c r="G275" s="119" t="str">
        <f>IF(D275="","",(IFERROR(VLOOKUP(F275,Risk!$A$1:$B$3,2,FALSE)*(100%-D275),"")))</f>
        <v/>
      </c>
    </row>
    <row r="276" spans="1:7" ht="63.75" x14ac:dyDescent="0.25">
      <c r="A276" s="34">
        <v>903</v>
      </c>
      <c r="B276" s="15" t="s">
        <v>91</v>
      </c>
      <c r="C276" s="155" t="s">
        <v>464</v>
      </c>
      <c r="D276" s="105"/>
      <c r="E276" s="43"/>
      <c r="F276" s="122"/>
      <c r="G276" s="119" t="str">
        <f>IF(D276="","",(IFERROR(VLOOKUP(F276,Risk!$A$1:$B$3,2,FALSE)*(100%-D276),"")))</f>
        <v/>
      </c>
    </row>
    <row r="277" spans="1:7" ht="76.5" x14ac:dyDescent="0.25">
      <c r="A277" s="34">
        <v>904</v>
      </c>
      <c r="B277" s="15" t="s">
        <v>91</v>
      </c>
      <c r="C277" s="155" t="s">
        <v>465</v>
      </c>
      <c r="D277" s="105"/>
      <c r="E277" s="43"/>
      <c r="F277" s="122"/>
      <c r="G277" s="119" t="str">
        <f>IF(D277="","",(IFERROR(VLOOKUP(F277,Risk!$A$1:$B$3,2,FALSE)*(100%-D277),"")))</f>
        <v/>
      </c>
    </row>
    <row r="278" spans="1:7" ht="51" x14ac:dyDescent="0.25">
      <c r="A278" s="34">
        <v>905</v>
      </c>
      <c r="B278" s="15" t="s">
        <v>91</v>
      </c>
      <c r="C278" s="155" t="s">
        <v>466</v>
      </c>
      <c r="D278" s="105"/>
      <c r="E278" s="43"/>
      <c r="F278" s="182"/>
      <c r="G278" s="119" t="str">
        <f>IF(D278="","",(IFERROR(VLOOKUP(F278,Risk!$A$1:$B$3,2,FALSE)*(100%-D278),"")))</f>
        <v/>
      </c>
    </row>
    <row r="279" spans="1:7" ht="51" x14ac:dyDescent="0.25">
      <c r="A279" s="34">
        <v>906</v>
      </c>
      <c r="B279" s="15" t="s">
        <v>94</v>
      </c>
      <c r="C279" s="155" t="s">
        <v>467</v>
      </c>
      <c r="D279" s="105"/>
      <c r="E279" s="43"/>
      <c r="F279" s="182"/>
      <c r="G279" s="119" t="str">
        <f>IF(D279="","",(IFERROR(VLOOKUP(F279,Risk!$A$1:$B$3,2,FALSE)*(100%-D279),"")))</f>
        <v/>
      </c>
    </row>
    <row r="280" spans="1:7" ht="63.75" x14ac:dyDescent="0.25">
      <c r="A280" s="34">
        <v>907</v>
      </c>
      <c r="B280" s="15" t="s">
        <v>95</v>
      </c>
      <c r="C280" s="155" t="s">
        <v>468</v>
      </c>
      <c r="D280" s="105"/>
      <c r="E280" s="43"/>
      <c r="F280" s="182"/>
      <c r="G280" s="119" t="str">
        <f>IF(D280="","",(IFERROR(VLOOKUP(F280,Risk!$A$1:$B$3,2,FALSE)*(100%-D280),"")))</f>
        <v/>
      </c>
    </row>
    <row r="281" spans="1:7" ht="51" x14ac:dyDescent="0.25">
      <c r="A281" s="34">
        <v>908</v>
      </c>
      <c r="B281" s="15" t="s">
        <v>96</v>
      </c>
      <c r="C281" s="155" t="s">
        <v>469</v>
      </c>
      <c r="D281" s="105"/>
      <c r="E281" s="205"/>
      <c r="F281" s="182"/>
      <c r="G281" s="119" t="str">
        <f>IF(D281="","",(IFERROR(VLOOKUP(F281,Risk!$A$1:$B$3,2,FALSE)*(100%-D281),"")))</f>
        <v/>
      </c>
    </row>
    <row r="282" spans="1:7" ht="63.75" x14ac:dyDescent="0.25">
      <c r="A282" s="34">
        <v>909</v>
      </c>
      <c r="B282" s="15" t="s">
        <v>97</v>
      </c>
      <c r="C282" s="155" t="s">
        <v>470</v>
      </c>
      <c r="D282" s="105"/>
      <c r="E282" s="113"/>
      <c r="F282" s="122"/>
      <c r="G282" s="119" t="str">
        <f>IF(D282="","",(IFERROR(VLOOKUP(F282,Risk!$A$1:$B$3,2,FALSE)*(100%-D282),"")))</f>
        <v/>
      </c>
    </row>
    <row r="283" spans="1:7" s="230" customFormat="1" ht="45" customHeight="1" x14ac:dyDescent="0.25">
      <c r="A283" s="242">
        <v>910</v>
      </c>
      <c r="B283" s="244" t="s">
        <v>97</v>
      </c>
      <c r="C283" s="235" t="s">
        <v>520</v>
      </c>
      <c r="D283" s="253"/>
      <c r="E283" s="251"/>
      <c r="F283" s="246"/>
      <c r="G283" s="264" t="str">
        <f>IF(D283="","",(IFERROR(VLOOKUP(F283,Risk!$A$1:$B$3,2,FALSE)*(100%-D283),"")))</f>
        <v/>
      </c>
    </row>
    <row r="284" spans="1:7" s="230" customFormat="1" ht="15" customHeight="1" x14ac:dyDescent="0.25">
      <c r="A284" s="243"/>
      <c r="B284" s="245"/>
      <c r="C284" s="236"/>
      <c r="D284" s="254"/>
      <c r="E284" s="252"/>
      <c r="F284" s="247"/>
      <c r="G284" s="266"/>
    </row>
    <row r="285" spans="1:7" ht="64.5" thickBot="1" x14ac:dyDescent="0.3">
      <c r="A285" s="106">
        <v>911</v>
      </c>
      <c r="B285" s="19" t="s">
        <v>97</v>
      </c>
      <c r="C285" s="156" t="s">
        <v>471</v>
      </c>
      <c r="D285" s="111"/>
      <c r="E285" s="43"/>
      <c r="F285" s="123"/>
      <c r="G285" s="120" t="str">
        <f>IF(D285="","",(IFERROR(VLOOKUP(F285,Risk!$A$1:$B$3,2,FALSE)*(100%-D285),"")))</f>
        <v/>
      </c>
    </row>
    <row r="286" spans="1:7" ht="15.75" thickBot="1" x14ac:dyDescent="0.3">
      <c r="A286" s="233" t="s">
        <v>170</v>
      </c>
      <c r="B286" s="234"/>
      <c r="C286" s="234"/>
      <c r="D286" s="234"/>
      <c r="E286" s="234"/>
      <c r="F286" s="234"/>
      <c r="G286" s="103"/>
    </row>
    <row r="287" spans="1:7" ht="63.75" x14ac:dyDescent="0.25">
      <c r="A287" s="107">
        <v>912</v>
      </c>
      <c r="B287" s="112" t="s">
        <v>98</v>
      </c>
      <c r="C287" s="154" t="s">
        <v>472</v>
      </c>
      <c r="D287" s="105"/>
      <c r="E287" s="113"/>
      <c r="F287" s="121"/>
      <c r="G287" s="119" t="str">
        <f>IF(D287="","",(IFERROR(VLOOKUP(F287,Risk!$A$1:$B$3,2,FALSE)*(100%-D287),"")))</f>
        <v/>
      </c>
    </row>
    <row r="288" spans="1:7" ht="63.75" x14ac:dyDescent="0.25">
      <c r="A288" s="34">
        <v>913</v>
      </c>
      <c r="B288" s="15" t="s">
        <v>99</v>
      </c>
      <c r="C288" s="155" t="s">
        <v>473</v>
      </c>
      <c r="D288" s="105"/>
      <c r="E288" s="43"/>
      <c r="F288" s="122"/>
      <c r="G288" s="119" t="str">
        <f>IF(D288="","",(IFERROR(VLOOKUP(F288,Risk!$A$1:$B$3,2,FALSE)*(100%-D288),"")))</f>
        <v/>
      </c>
    </row>
    <row r="289" spans="1:7" ht="63.75" x14ac:dyDescent="0.25">
      <c r="A289" s="34">
        <v>914</v>
      </c>
      <c r="B289" s="15" t="s">
        <v>99</v>
      </c>
      <c r="C289" s="155" t="s">
        <v>474</v>
      </c>
      <c r="D289" s="105"/>
      <c r="E289" s="43"/>
      <c r="F289" s="122"/>
      <c r="G289" s="119" t="str">
        <f>IF(D289="","",(IFERROR(VLOOKUP(F289,Risk!$A$1:$B$3,2,FALSE)*(100%-D289),"")))</f>
        <v/>
      </c>
    </row>
    <row r="290" spans="1:7" ht="63.75" x14ac:dyDescent="0.25">
      <c r="A290" s="34">
        <v>915</v>
      </c>
      <c r="B290" s="15" t="s">
        <v>99</v>
      </c>
      <c r="C290" s="155" t="s">
        <v>475</v>
      </c>
      <c r="D290" s="105"/>
      <c r="E290" s="43"/>
      <c r="F290" s="122"/>
      <c r="G290" s="119" t="str">
        <f>IF(D290="","",(IFERROR(VLOOKUP(F290,Risk!$A$1:$B$3,2,FALSE)*(100%-D290),"")))</f>
        <v/>
      </c>
    </row>
    <row r="291" spans="1:7" ht="63.75" x14ac:dyDescent="0.25">
      <c r="A291" s="17">
        <v>916</v>
      </c>
      <c r="B291" s="212" t="s">
        <v>100</v>
      </c>
      <c r="C291" s="155" t="s">
        <v>476</v>
      </c>
      <c r="D291" s="198"/>
      <c r="E291" s="215"/>
      <c r="F291" s="197"/>
      <c r="G291" s="199" t="str">
        <f>IF(D291="","",(IFERROR(VLOOKUP(F291,Risk!$A$1:$B$3,2,FALSE)*(100%-D291),"")))</f>
        <v/>
      </c>
    </row>
    <row r="292" spans="1:7" ht="15.75" thickBot="1" x14ac:dyDescent="0.3">
      <c r="A292" s="240" t="s">
        <v>169</v>
      </c>
      <c r="B292" s="241"/>
      <c r="C292" s="241"/>
      <c r="D292" s="241"/>
      <c r="E292" s="241"/>
      <c r="F292" s="241"/>
      <c r="G292" s="114"/>
    </row>
    <row r="293" spans="1:7" ht="63.75" x14ac:dyDescent="0.25">
      <c r="A293" s="9">
        <v>917</v>
      </c>
      <c r="B293" s="6">
        <v>9.4</v>
      </c>
      <c r="C293" s="154" t="s">
        <v>477</v>
      </c>
      <c r="D293" s="105"/>
      <c r="E293" s="113"/>
      <c r="F293" s="121"/>
      <c r="G293" s="119" t="str">
        <f>IF(D293="","",(IFERROR(VLOOKUP(F293,Risk!$A$1:$B$3,2,FALSE)*(100%-D293),"")))</f>
        <v/>
      </c>
    </row>
    <row r="294" spans="1:7" ht="63.75" x14ac:dyDescent="0.25">
      <c r="A294" s="10">
        <v>918</v>
      </c>
      <c r="B294" s="7">
        <v>9.4</v>
      </c>
      <c r="C294" s="155" t="s">
        <v>478</v>
      </c>
      <c r="D294" s="105"/>
      <c r="E294" s="43"/>
      <c r="F294" s="122"/>
      <c r="G294" s="119" t="str">
        <f>IF(D294="","",(IFERROR(VLOOKUP(F294,Risk!$A$1:$B$3,2,FALSE)*(100%-D294),"")))</f>
        <v/>
      </c>
    </row>
    <row r="295" spans="1:7" ht="63.75" x14ac:dyDescent="0.25">
      <c r="A295" s="10">
        <v>919</v>
      </c>
      <c r="B295" s="7">
        <v>9.4</v>
      </c>
      <c r="C295" s="155" t="s">
        <v>479</v>
      </c>
      <c r="D295" s="105"/>
      <c r="E295" s="43"/>
      <c r="F295" s="122"/>
      <c r="G295" s="119" t="str">
        <f>IF(D295="","",(IFERROR(VLOOKUP(F295,Risk!$A$1:$B$3,2,FALSE)*(100%-D295),"")))</f>
        <v/>
      </c>
    </row>
    <row r="296" spans="1:7" ht="63.75" x14ac:dyDescent="0.25">
      <c r="A296" s="10">
        <v>920</v>
      </c>
      <c r="B296" s="7">
        <v>9.4</v>
      </c>
      <c r="C296" s="155" t="s">
        <v>480</v>
      </c>
      <c r="D296" s="105"/>
      <c r="E296" s="43"/>
      <c r="F296" s="122"/>
      <c r="G296" s="119" t="str">
        <f>IF(D296="","",(IFERROR(VLOOKUP(F296,Risk!$A$1:$B$3,2,FALSE)*(100%-D296),"")))</f>
        <v/>
      </c>
    </row>
    <row r="297" spans="1:7" ht="51" x14ac:dyDescent="0.25">
      <c r="A297" s="10">
        <v>921</v>
      </c>
      <c r="B297" s="7">
        <v>9.4</v>
      </c>
      <c r="C297" s="155" t="s">
        <v>481</v>
      </c>
      <c r="D297" s="105"/>
      <c r="E297" s="43"/>
      <c r="F297" s="122"/>
      <c r="G297" s="119" t="str">
        <f>IF(D297="","",(IFERROR(VLOOKUP(F297,Risk!$A$1:$B$3,2,FALSE)*(100%-D297),"")))</f>
        <v/>
      </c>
    </row>
    <row r="298" spans="1:7" ht="63.75" x14ac:dyDescent="0.25">
      <c r="A298" s="10">
        <v>922</v>
      </c>
      <c r="B298" s="7">
        <v>9.4</v>
      </c>
      <c r="C298" s="155" t="s">
        <v>101</v>
      </c>
      <c r="D298" s="105"/>
      <c r="E298" s="43"/>
      <c r="F298" s="122"/>
      <c r="G298" s="119" t="str">
        <f>IF(D298="","",(IFERROR(VLOOKUP(F298,Risk!$A$1:$B$3,2,FALSE)*(100%-D298),"")))</f>
        <v/>
      </c>
    </row>
    <row r="299" spans="1:7" ht="90" thickBot="1" x14ac:dyDescent="0.3">
      <c r="A299" s="11">
        <v>923</v>
      </c>
      <c r="B299" s="8">
        <v>9.4</v>
      </c>
      <c r="C299" s="156" t="s">
        <v>102</v>
      </c>
      <c r="D299" s="111"/>
      <c r="E299" s="43"/>
      <c r="F299" s="123"/>
      <c r="G299" s="120" t="str">
        <f>IF(D299="","",(IFERROR(VLOOKUP(F299,Risk!$A$1:$B$3,2,FALSE)*(100%-D299),"")))</f>
        <v/>
      </c>
    </row>
    <row r="300" spans="1:7" ht="15.75" thickBot="1" x14ac:dyDescent="0.3">
      <c r="A300" s="233" t="s">
        <v>155</v>
      </c>
      <c r="B300" s="234"/>
      <c r="C300" s="234"/>
      <c r="D300" s="234"/>
      <c r="E300" s="234"/>
      <c r="F300" s="234"/>
      <c r="G300" s="103"/>
    </row>
    <row r="301" spans="1:7" ht="63.75" x14ac:dyDescent="0.25">
      <c r="A301" s="9">
        <v>924</v>
      </c>
      <c r="B301" s="6" t="s">
        <v>103</v>
      </c>
      <c r="C301" s="154" t="s">
        <v>104</v>
      </c>
      <c r="D301" s="105"/>
      <c r="E301" s="216"/>
      <c r="F301" s="121"/>
      <c r="G301" s="119" t="str">
        <f>IF(D301="","",(IFERROR(VLOOKUP(F301,Risk!$A$1:$B$3,2,FALSE)*(100%-D301),"")))</f>
        <v/>
      </c>
    </row>
    <row r="302" spans="1:7" ht="76.5" x14ac:dyDescent="0.25">
      <c r="A302" s="10">
        <v>925</v>
      </c>
      <c r="B302" s="7" t="s">
        <v>103</v>
      </c>
      <c r="C302" s="155" t="s">
        <v>105</v>
      </c>
      <c r="D302" s="105"/>
      <c r="E302" s="113"/>
      <c r="F302" s="182"/>
      <c r="G302" s="119" t="str">
        <f>IF(D302="","",(IFERROR(VLOOKUP(F302,Risk!$A$1:$B$3,2,FALSE)*(100%-D302),"")))</f>
        <v/>
      </c>
    </row>
    <row r="303" spans="1:7" ht="63.75" x14ac:dyDescent="0.25">
      <c r="A303" s="10">
        <v>926</v>
      </c>
      <c r="B303" s="7" t="s">
        <v>103</v>
      </c>
      <c r="C303" s="155" t="s">
        <v>482</v>
      </c>
      <c r="D303" s="105"/>
      <c r="E303" s="43"/>
      <c r="F303" s="182"/>
      <c r="G303" s="119" t="str">
        <f>IF(D303="","",(IFERROR(VLOOKUP(F303,Risk!$A$1:$B$3,2,FALSE)*(100%-D303),"")))</f>
        <v/>
      </c>
    </row>
    <row r="304" spans="1:7" ht="63.75" x14ac:dyDescent="0.25">
      <c r="A304" s="10">
        <v>927</v>
      </c>
      <c r="B304" s="7" t="s">
        <v>106</v>
      </c>
      <c r="C304" s="155" t="s">
        <v>483</v>
      </c>
      <c r="D304" s="105"/>
      <c r="E304" s="43"/>
      <c r="F304" s="182"/>
      <c r="G304" s="119" t="str">
        <f>IF(D304="","",(IFERROR(VLOOKUP(F304,Risk!$A$1:$B$3,2,FALSE)*(100%-D304),"")))</f>
        <v/>
      </c>
    </row>
    <row r="305" spans="1:7" ht="63.75" x14ac:dyDescent="0.25">
      <c r="A305" s="10">
        <v>928</v>
      </c>
      <c r="B305" s="7" t="s">
        <v>107</v>
      </c>
      <c r="C305" s="155" t="s">
        <v>484</v>
      </c>
      <c r="D305" s="105"/>
      <c r="E305" s="43"/>
      <c r="F305" s="182"/>
      <c r="G305" s="119" t="str">
        <f>IF(D305="","",(IFERROR(VLOOKUP(F305,Risk!$A$1:$B$3,2,FALSE)*(100%-D305),"")))</f>
        <v/>
      </c>
    </row>
    <row r="306" spans="1:7" ht="63.75" x14ac:dyDescent="0.25">
      <c r="A306" s="10">
        <v>929</v>
      </c>
      <c r="B306" s="7" t="s">
        <v>107</v>
      </c>
      <c r="C306" s="155" t="s">
        <v>485</v>
      </c>
      <c r="D306" s="105"/>
      <c r="E306" s="43"/>
      <c r="F306" s="182"/>
      <c r="G306" s="119" t="str">
        <f>IF(D306="","",(IFERROR(VLOOKUP(F306,Risk!$A$1:$B$3,2,FALSE)*(100%-D306),"")))</f>
        <v/>
      </c>
    </row>
    <row r="307" spans="1:7" ht="51" x14ac:dyDescent="0.25">
      <c r="A307" s="10">
        <v>930</v>
      </c>
      <c r="B307" s="7" t="s">
        <v>107</v>
      </c>
      <c r="C307" s="155" t="s">
        <v>486</v>
      </c>
      <c r="D307" s="152"/>
      <c r="E307" s="33"/>
      <c r="F307" s="182"/>
      <c r="G307" s="119" t="str">
        <f>IF(D307="","",(IFERROR(VLOOKUP(F307,Risk!$A$1:$B$3,2,FALSE)*(100%-D307),"")))</f>
        <v/>
      </c>
    </row>
    <row r="308" spans="1:7" ht="51" x14ac:dyDescent="0.25">
      <c r="A308" s="10">
        <v>931</v>
      </c>
      <c r="B308" s="7" t="s">
        <v>107</v>
      </c>
      <c r="C308" s="155" t="s">
        <v>487</v>
      </c>
      <c r="D308" s="172"/>
      <c r="E308" s="219"/>
      <c r="F308" s="169"/>
      <c r="G308" s="178" t="str">
        <f>IF(D308="","",(IFERROR(VLOOKUP(F308,Risk!$A$1:$B$3,2,FALSE)*(100%-D308),"")))</f>
        <v/>
      </c>
    </row>
    <row r="309" spans="1:7" ht="18.75" thickBot="1" x14ac:dyDescent="0.3">
      <c r="A309" s="238" t="s">
        <v>205</v>
      </c>
      <c r="B309" s="239"/>
      <c r="C309" s="239"/>
      <c r="D309" s="239"/>
      <c r="E309" s="239"/>
      <c r="F309" s="239"/>
      <c r="G309" s="129"/>
    </row>
    <row r="310" spans="1:7" ht="15.75" thickBot="1" x14ac:dyDescent="0.3">
      <c r="A310" s="240" t="s">
        <v>168</v>
      </c>
      <c r="B310" s="241"/>
      <c r="C310" s="241"/>
      <c r="D310" s="241"/>
      <c r="E310" s="241"/>
      <c r="F310" s="241"/>
      <c r="G310" s="114"/>
    </row>
    <row r="311" spans="1:7" ht="63.75" x14ac:dyDescent="0.25">
      <c r="A311" s="107">
        <v>1001</v>
      </c>
      <c r="B311" s="112" t="s">
        <v>108</v>
      </c>
      <c r="C311" s="157" t="s">
        <v>488</v>
      </c>
      <c r="D311" s="105"/>
      <c r="E311" s="113"/>
      <c r="F311" s="121"/>
      <c r="G311" s="119" t="str">
        <f>IF(D311="","",(IFERROR(VLOOKUP(F311,Risk!$A$1:$B$3,2,FALSE)*(100%-D311),"")))</f>
        <v/>
      </c>
    </row>
    <row r="312" spans="1:7" ht="51" x14ac:dyDescent="0.25">
      <c r="A312" s="34">
        <v>1002</v>
      </c>
      <c r="B312" s="15" t="s">
        <v>108</v>
      </c>
      <c r="C312" s="153" t="s">
        <v>489</v>
      </c>
      <c r="D312" s="105"/>
      <c r="E312" s="43"/>
      <c r="F312" s="122"/>
      <c r="G312" s="119" t="str">
        <f>IF(D312="","",(IFERROR(VLOOKUP(F312,Risk!$A$1:$B$3,2,FALSE)*(100%-D312),"")))</f>
        <v/>
      </c>
    </row>
    <row r="313" spans="1:7" ht="63.75" x14ac:dyDescent="0.25">
      <c r="A313" s="34">
        <v>1003</v>
      </c>
      <c r="B313" s="15" t="s">
        <v>108</v>
      </c>
      <c r="C313" s="153" t="s">
        <v>490</v>
      </c>
      <c r="D313" s="105"/>
      <c r="E313" s="43"/>
      <c r="F313" s="182"/>
      <c r="G313" s="119" t="str">
        <f>IF(D313="","",(IFERROR(VLOOKUP(F313,Risk!$A$1:$B$3,2,FALSE)*(100%-D313),"")))</f>
        <v/>
      </c>
    </row>
    <row r="314" spans="1:7" ht="63.75" x14ac:dyDescent="0.25">
      <c r="A314" s="34">
        <v>1004</v>
      </c>
      <c r="B314" s="15" t="s">
        <v>108</v>
      </c>
      <c r="C314" s="158" t="s">
        <v>491</v>
      </c>
      <c r="D314" s="105"/>
      <c r="E314" s="43"/>
      <c r="F314" s="182"/>
      <c r="G314" s="119" t="str">
        <f>IF(D314="","",(IFERROR(VLOOKUP(F314,Risk!$A$1:$B$3,2,FALSE)*(100%-D314),"")))</f>
        <v/>
      </c>
    </row>
    <row r="315" spans="1:7" ht="38.25" x14ac:dyDescent="0.25">
      <c r="A315" s="232">
        <v>1005</v>
      </c>
      <c r="B315" s="231" t="s">
        <v>109</v>
      </c>
      <c r="C315" s="161" t="s">
        <v>110</v>
      </c>
      <c r="D315" s="272"/>
      <c r="E315" s="275"/>
      <c r="F315" s="277"/>
      <c r="G315" s="264" t="str">
        <f>IF(D315="","",(IFERROR(VLOOKUP(F315,Risk!$A$1:$B$3,2,FALSE)*(100%-D315),"")))</f>
        <v/>
      </c>
    </row>
    <row r="316" spans="1:7" x14ac:dyDescent="0.25">
      <c r="A316" s="232"/>
      <c r="B316" s="231"/>
      <c r="C316" s="159" t="s">
        <v>111</v>
      </c>
      <c r="D316" s="273"/>
      <c r="E316" s="276"/>
      <c r="F316" s="278"/>
      <c r="G316" s="265"/>
    </row>
    <row r="317" spans="1:7" ht="25.5" x14ac:dyDescent="0.25">
      <c r="A317" s="232"/>
      <c r="B317" s="231"/>
      <c r="C317" s="159" t="s">
        <v>112</v>
      </c>
      <c r="D317" s="273"/>
      <c r="E317" s="276"/>
      <c r="F317" s="278"/>
      <c r="G317" s="265"/>
    </row>
    <row r="318" spans="1:7" x14ac:dyDescent="0.25">
      <c r="A318" s="232"/>
      <c r="B318" s="231"/>
      <c r="C318" s="159" t="s">
        <v>113</v>
      </c>
      <c r="D318" s="273"/>
      <c r="E318" s="276"/>
      <c r="F318" s="278"/>
      <c r="G318" s="265"/>
    </row>
    <row r="319" spans="1:7" ht="38.25" x14ac:dyDescent="0.25">
      <c r="A319" s="232"/>
      <c r="B319" s="231"/>
      <c r="C319" s="159" t="s">
        <v>114</v>
      </c>
      <c r="D319" s="273"/>
      <c r="E319" s="276"/>
      <c r="F319" s="278"/>
      <c r="G319" s="265"/>
    </row>
    <row r="320" spans="1:7" x14ac:dyDescent="0.25">
      <c r="A320" s="232"/>
      <c r="B320" s="231"/>
      <c r="C320" s="159" t="s">
        <v>115</v>
      </c>
      <c r="D320" s="273"/>
      <c r="E320" s="276"/>
      <c r="F320" s="278"/>
      <c r="G320" s="265"/>
    </row>
    <row r="321" spans="1:7" ht="25.5" x14ac:dyDescent="0.25">
      <c r="A321" s="232"/>
      <c r="B321" s="231"/>
      <c r="C321" s="159" t="s">
        <v>116</v>
      </c>
      <c r="D321" s="273"/>
      <c r="E321" s="276"/>
      <c r="F321" s="278"/>
      <c r="G321" s="265"/>
    </row>
    <row r="322" spans="1:7" ht="38.25" x14ac:dyDescent="0.25">
      <c r="A322" s="232"/>
      <c r="B322" s="231"/>
      <c r="C322" s="159" t="s">
        <v>117</v>
      </c>
      <c r="D322" s="274"/>
      <c r="E322" s="276"/>
      <c r="F322" s="279"/>
      <c r="G322" s="266"/>
    </row>
    <row r="323" spans="1:7" ht="63.75" x14ac:dyDescent="0.25">
      <c r="A323" s="34">
        <v>1006</v>
      </c>
      <c r="B323" s="15" t="s">
        <v>109</v>
      </c>
      <c r="C323" s="162" t="s">
        <v>492</v>
      </c>
      <c r="D323" s="105"/>
      <c r="E323" s="217"/>
      <c r="F323" s="126"/>
      <c r="G323" s="119" t="str">
        <f>IF(D323="","",(IFERROR(VLOOKUP(F323,Risk!$A$1:$B$3,2,FALSE)*(100%-D323),"")))</f>
        <v/>
      </c>
    </row>
    <row r="324" spans="1:7" ht="64.5" thickBot="1" x14ac:dyDescent="0.3">
      <c r="A324" s="28">
        <v>1007</v>
      </c>
      <c r="B324" s="14" t="s">
        <v>109</v>
      </c>
      <c r="C324" s="158" t="s">
        <v>493</v>
      </c>
      <c r="D324" s="111"/>
      <c r="E324" s="113"/>
      <c r="F324" s="127"/>
      <c r="G324" s="120" t="str">
        <f>IF(D324="","",(IFERROR(VLOOKUP(F324,Risk!$A$1:$B$3,2,FALSE)*(100%-D324),"")))</f>
        <v/>
      </c>
    </row>
    <row r="325" spans="1:7" ht="15.75" thickBot="1" x14ac:dyDescent="0.3">
      <c r="A325" s="233" t="s">
        <v>156</v>
      </c>
      <c r="B325" s="234"/>
      <c r="C325" s="234"/>
      <c r="D325" s="234"/>
      <c r="E325" s="234"/>
      <c r="F325" s="234"/>
      <c r="G325" s="103"/>
    </row>
    <row r="326" spans="1:7" ht="63.75" x14ac:dyDescent="0.25">
      <c r="A326" s="107">
        <v>1008</v>
      </c>
      <c r="B326" s="112" t="s">
        <v>118</v>
      </c>
      <c r="C326" s="157" t="s">
        <v>494</v>
      </c>
      <c r="D326" s="105"/>
      <c r="E326" s="113"/>
      <c r="F326" s="128"/>
      <c r="G326" s="119" t="str">
        <f>IF(D326="","",(IFERROR(VLOOKUP(F326,Risk!$A$1:$B$3,2,FALSE)*(100%-D326),"")))</f>
        <v/>
      </c>
    </row>
    <row r="327" spans="1:7" ht="63.75" x14ac:dyDescent="0.25">
      <c r="A327" s="34">
        <v>1009</v>
      </c>
      <c r="B327" s="15" t="s">
        <v>118</v>
      </c>
      <c r="C327" s="153" t="s">
        <v>495</v>
      </c>
      <c r="D327" s="105"/>
      <c r="E327" s="43"/>
      <c r="F327" s="126"/>
      <c r="G327" s="119" t="str">
        <f>IF(D327="","",(IFERROR(VLOOKUP(F327,Risk!$A$1:$B$3,2,FALSE)*(100%-D327),"")))</f>
        <v/>
      </c>
    </row>
    <row r="328" spans="1:7" ht="63.75" x14ac:dyDescent="0.25">
      <c r="A328" s="34">
        <v>1010</v>
      </c>
      <c r="B328" s="15" t="s">
        <v>118</v>
      </c>
      <c r="C328" s="153" t="s">
        <v>496</v>
      </c>
      <c r="D328" s="105"/>
      <c r="E328" s="43"/>
      <c r="F328" s="126"/>
      <c r="G328" s="119" t="str">
        <f>IF(D328="","",(IFERROR(VLOOKUP(F328,Risk!$A$1:$B$3,2,FALSE)*(100%-D328),"")))</f>
        <v/>
      </c>
    </row>
    <row r="329" spans="1:7" ht="51" x14ac:dyDescent="0.25">
      <c r="A329" s="34">
        <v>1011</v>
      </c>
      <c r="B329" s="15" t="s">
        <v>119</v>
      </c>
      <c r="C329" s="153" t="s">
        <v>497</v>
      </c>
      <c r="D329" s="152"/>
      <c r="E329" s="33"/>
      <c r="F329" s="182"/>
      <c r="G329" s="119" t="str">
        <f>IF(D329="","",(IFERROR(VLOOKUP(F329,Risk!$A$1:$B$3,2,FALSE)*(100%-D329),"")))</f>
        <v/>
      </c>
    </row>
    <row r="330" spans="1:7" ht="51" x14ac:dyDescent="0.25">
      <c r="A330" s="34">
        <v>1012</v>
      </c>
      <c r="B330" s="15" t="s">
        <v>119</v>
      </c>
      <c r="C330" s="153" t="s">
        <v>498</v>
      </c>
      <c r="D330" s="152"/>
      <c r="E330" s="33"/>
      <c r="F330" s="182"/>
      <c r="G330" s="119" t="str">
        <f>IF(D330="","",(IFERROR(VLOOKUP(F330,Risk!$A$1:$B$3,2,FALSE)*(100%-D330),"")))</f>
        <v/>
      </c>
    </row>
    <row r="331" spans="1:7" ht="51" x14ac:dyDescent="0.25">
      <c r="A331" s="34">
        <v>1013</v>
      </c>
      <c r="B331" s="15" t="s">
        <v>119</v>
      </c>
      <c r="C331" s="153" t="s">
        <v>499</v>
      </c>
      <c r="D331" s="152"/>
      <c r="E331" s="33"/>
      <c r="F331" s="182"/>
      <c r="G331" s="119" t="str">
        <f>IF(D331="","",(IFERROR(VLOOKUP(F331,Risk!$A$1:$B$3,2,FALSE)*(100%-D331),"")))</f>
        <v/>
      </c>
    </row>
    <row r="332" spans="1:7" ht="63.75" x14ac:dyDescent="0.25">
      <c r="A332" s="34">
        <v>1014</v>
      </c>
      <c r="B332" s="15" t="s">
        <v>119</v>
      </c>
      <c r="C332" s="153" t="s">
        <v>500</v>
      </c>
      <c r="D332" s="152"/>
      <c r="E332" s="33"/>
      <c r="F332" s="182"/>
      <c r="G332" s="119" t="str">
        <f>IF(D332="","",(IFERROR(VLOOKUP(F332,Risk!$A$1:$B$3,2,FALSE)*(100%-D332),"")))</f>
        <v/>
      </c>
    </row>
    <row r="333" spans="1:7" ht="51" x14ac:dyDescent="0.25">
      <c r="A333" s="34">
        <v>1015</v>
      </c>
      <c r="B333" s="15" t="s">
        <v>120</v>
      </c>
      <c r="C333" s="153" t="s">
        <v>501</v>
      </c>
      <c r="D333" s="152"/>
      <c r="E333" s="33"/>
      <c r="F333" s="182"/>
      <c r="G333" s="119" t="str">
        <f>IF(D333="","",(IFERROR(VLOOKUP(F333,Risk!$A$1:$B$3,2,FALSE)*(100%-D333),"")))</f>
        <v/>
      </c>
    </row>
    <row r="334" spans="1:7" ht="51" x14ac:dyDescent="0.25">
      <c r="A334" s="34">
        <v>1016</v>
      </c>
      <c r="B334" s="15" t="s">
        <v>120</v>
      </c>
      <c r="C334" s="153" t="s">
        <v>502</v>
      </c>
      <c r="D334" s="152"/>
      <c r="E334" s="33"/>
      <c r="F334" s="151"/>
      <c r="G334" s="119" t="str">
        <f>IF(D334="","",(IFERROR(VLOOKUP(F334,Risk!$A$1:$B$3,2,FALSE)*(100%-D334),"")))</f>
        <v/>
      </c>
    </row>
    <row r="335" spans="1:7" ht="63.75" x14ac:dyDescent="0.25">
      <c r="A335" s="34">
        <v>1017</v>
      </c>
      <c r="B335" s="15" t="s">
        <v>121</v>
      </c>
      <c r="C335" s="153" t="s">
        <v>503</v>
      </c>
      <c r="D335" s="105"/>
      <c r="E335" s="43"/>
      <c r="F335" s="126"/>
      <c r="G335" s="119" t="str">
        <f>IF(D335="","",(IFERROR(VLOOKUP(F335,Risk!$A$1:$B$3,2,FALSE)*(100%-D335),"")))</f>
        <v/>
      </c>
    </row>
    <row r="336" spans="1:7" ht="51" x14ac:dyDescent="0.25">
      <c r="A336" s="17">
        <v>1018</v>
      </c>
      <c r="B336" s="212" t="s">
        <v>121</v>
      </c>
      <c r="C336" s="204" t="s">
        <v>504</v>
      </c>
      <c r="D336" s="198"/>
      <c r="E336" s="215"/>
      <c r="F336" s="126"/>
      <c r="G336" s="199" t="str">
        <f>IF(D336="","",(IFERROR(VLOOKUP(F336,Risk!$A$1:$B$3,2,FALSE)*(100%-D336),"")))</f>
        <v/>
      </c>
    </row>
    <row r="337" spans="1:7" ht="18.75" thickBot="1" x14ac:dyDescent="0.3">
      <c r="A337" s="238" t="s">
        <v>206</v>
      </c>
      <c r="B337" s="239"/>
      <c r="C337" s="239"/>
      <c r="D337" s="239"/>
      <c r="E337" s="239"/>
      <c r="F337" s="239"/>
      <c r="G337" s="218"/>
    </row>
    <row r="338" spans="1:7" ht="15.75" thickBot="1" x14ac:dyDescent="0.3">
      <c r="A338" s="240" t="s">
        <v>167</v>
      </c>
      <c r="B338" s="241"/>
      <c r="C338" s="241"/>
      <c r="D338" s="241"/>
      <c r="E338" s="241"/>
      <c r="F338" s="241"/>
      <c r="G338" s="114"/>
    </row>
    <row r="339" spans="1:7" ht="89.25" x14ac:dyDescent="0.25">
      <c r="A339" s="107">
        <v>1101</v>
      </c>
      <c r="B339" s="112">
        <v>11.2</v>
      </c>
      <c r="C339" s="157" t="s">
        <v>505</v>
      </c>
      <c r="D339" s="105"/>
      <c r="E339" s="113"/>
      <c r="F339" s="128"/>
      <c r="G339" s="119" t="str">
        <f>IF(D339="","",(IFERROR(VLOOKUP(F339,Risk!$A$1:$B$3,2,FALSE)*(100%-D339),"")))</f>
        <v/>
      </c>
    </row>
    <row r="340" spans="1:7" ht="63.75" x14ac:dyDescent="0.25">
      <c r="A340" s="20">
        <v>1102</v>
      </c>
      <c r="B340" s="21">
        <v>11.2</v>
      </c>
      <c r="C340" s="163" t="s">
        <v>506</v>
      </c>
      <c r="D340" s="105"/>
      <c r="E340" s="43"/>
      <c r="F340" s="126"/>
      <c r="G340" s="119" t="str">
        <f>IF(D340="","",(IFERROR(VLOOKUP(F340,Risk!$A$1:$B$3,2,FALSE)*(100%-D340),"")))</f>
        <v/>
      </c>
    </row>
    <row r="341" spans="1:7" ht="51" x14ac:dyDescent="0.25">
      <c r="A341" s="10">
        <v>1103</v>
      </c>
      <c r="B341" s="22">
        <v>11.2</v>
      </c>
      <c r="C341" s="164" t="s">
        <v>507</v>
      </c>
      <c r="D341" s="105"/>
      <c r="E341" s="43"/>
      <c r="F341" s="126"/>
      <c r="G341" s="119" t="str">
        <f>IF(D341="","",(IFERROR(VLOOKUP(F341,Risk!$A$1:$B$3,2,FALSE)*(100%-D341),"")))</f>
        <v/>
      </c>
    </row>
    <row r="342" spans="1:7" ht="63.75" x14ac:dyDescent="0.25">
      <c r="A342" s="10">
        <v>1104</v>
      </c>
      <c r="B342" s="22" t="s">
        <v>10</v>
      </c>
      <c r="C342" s="164" t="s">
        <v>122</v>
      </c>
      <c r="D342" s="105"/>
      <c r="E342" s="43"/>
      <c r="F342" s="126"/>
      <c r="G342" s="119" t="str">
        <f>IF(D342="","",(IFERROR(VLOOKUP(F342,Risk!$A$1:$B$3,2,FALSE)*(100%-D342),"")))</f>
        <v/>
      </c>
    </row>
    <row r="343" spans="1:7" ht="63.75" x14ac:dyDescent="0.25">
      <c r="A343" s="23">
        <v>1105</v>
      </c>
      <c r="B343" s="24">
        <v>11.2</v>
      </c>
      <c r="C343" s="165" t="s">
        <v>508</v>
      </c>
      <c r="D343" s="105"/>
      <c r="E343" s="43"/>
      <c r="F343" s="126"/>
      <c r="G343" s="119" t="str">
        <f>IF(D343="","",(IFERROR(VLOOKUP(F343,Risk!$A$1:$B$3,2,FALSE)*(100%-D343),"")))</f>
        <v/>
      </c>
    </row>
    <row r="344" spans="1:7" ht="64.5" thickBot="1" x14ac:dyDescent="0.3">
      <c r="A344" s="106">
        <v>1106</v>
      </c>
      <c r="B344" s="19">
        <v>11.2</v>
      </c>
      <c r="C344" s="158" t="s">
        <v>509</v>
      </c>
      <c r="D344" s="111"/>
      <c r="E344" s="43"/>
      <c r="F344" s="127"/>
      <c r="G344" s="120" t="str">
        <f>IF(D344="","",(IFERROR(VLOOKUP(F344,Risk!$A$1:$B$3,2,FALSE)*(100%-D344),"")))</f>
        <v/>
      </c>
    </row>
    <row r="345" spans="1:7" ht="15.75" thickBot="1" x14ac:dyDescent="0.3">
      <c r="A345" s="233" t="s">
        <v>166</v>
      </c>
      <c r="B345" s="234"/>
      <c r="C345" s="234"/>
      <c r="D345" s="234"/>
      <c r="E345" s="234"/>
      <c r="F345" s="234"/>
      <c r="G345" s="103"/>
    </row>
    <row r="346" spans="1:7" ht="38.25" x14ac:dyDescent="0.25">
      <c r="A346" s="107">
        <v>1107</v>
      </c>
      <c r="B346" s="112">
        <v>11.3</v>
      </c>
      <c r="C346" s="157" t="s">
        <v>123</v>
      </c>
      <c r="D346" s="105"/>
      <c r="E346" s="113"/>
      <c r="F346" s="128"/>
      <c r="G346" s="119" t="str">
        <f>IF(D346="","",(IFERROR(VLOOKUP(F346,Risk!$A$1:$B$3,2,FALSE)*(100%-D346),"")))</f>
        <v/>
      </c>
    </row>
    <row r="347" spans="1:7" ht="51" x14ac:dyDescent="0.25">
      <c r="A347" s="17">
        <v>1108</v>
      </c>
      <c r="B347" s="15">
        <v>11.3</v>
      </c>
      <c r="C347" s="153" t="s">
        <v>124</v>
      </c>
      <c r="D347" s="105"/>
      <c r="E347" s="43"/>
      <c r="F347" s="126"/>
      <c r="G347" s="119" t="str">
        <f>IF(D347="","",(IFERROR(VLOOKUP(F347,Risk!$A$1:$B$3,2,FALSE)*(100%-D347),"")))</f>
        <v/>
      </c>
    </row>
    <row r="348" spans="1:7" ht="25.5" x14ac:dyDescent="0.25">
      <c r="A348" s="18">
        <v>1109</v>
      </c>
      <c r="B348" s="15">
        <v>11.3</v>
      </c>
      <c r="C348" s="153" t="s">
        <v>125</v>
      </c>
      <c r="D348" s="105"/>
      <c r="E348" s="217"/>
      <c r="F348" s="126"/>
      <c r="G348" s="119" t="str">
        <f>IF(D348="","",(IFERROR(VLOOKUP(F348,Risk!$A$1:$B$3,2,FALSE)*(100%-D348),"")))</f>
        <v/>
      </c>
    </row>
    <row r="349" spans="1:7" ht="39" thickBot="1" x14ac:dyDescent="0.3">
      <c r="A349" s="106">
        <v>1110</v>
      </c>
      <c r="B349" s="19">
        <v>11.3</v>
      </c>
      <c r="C349" s="158" t="s">
        <v>126</v>
      </c>
      <c r="D349" s="111"/>
      <c r="E349" s="113"/>
      <c r="F349" s="127"/>
      <c r="G349" s="120" t="str">
        <f>IF(D349="","",(IFERROR(VLOOKUP(F349,Risk!$A$1:$B$3,2,FALSE)*(100%-D349),"")))</f>
        <v/>
      </c>
    </row>
    <row r="350" spans="1:7" ht="15.75" thickBot="1" x14ac:dyDescent="0.3">
      <c r="A350" s="233" t="s">
        <v>165</v>
      </c>
      <c r="B350" s="237"/>
      <c r="C350" s="237"/>
      <c r="D350" s="237"/>
      <c r="E350" s="237"/>
      <c r="F350" s="237"/>
      <c r="G350" s="103"/>
    </row>
    <row r="351" spans="1:7" ht="63.75" x14ac:dyDescent="0.25">
      <c r="A351" s="107">
        <v>1111</v>
      </c>
      <c r="B351" s="112">
        <v>11.4</v>
      </c>
      <c r="C351" s="157" t="s">
        <v>127</v>
      </c>
      <c r="D351" s="105"/>
      <c r="E351" s="113"/>
      <c r="F351" s="128"/>
      <c r="G351" s="119" t="str">
        <f>IF(D351="","",(IFERROR(VLOOKUP(F351,Risk!$A$1:$B$3,2,FALSE)*(100%-D351),"")))</f>
        <v/>
      </c>
    </row>
    <row r="352" spans="1:7" ht="63.75" x14ac:dyDescent="0.25">
      <c r="A352" s="34">
        <v>1112</v>
      </c>
      <c r="B352" s="15">
        <v>11.4</v>
      </c>
      <c r="C352" s="153" t="s">
        <v>510</v>
      </c>
      <c r="D352" s="105"/>
      <c r="E352" s="43"/>
      <c r="F352" s="126"/>
      <c r="G352" s="119" t="str">
        <f>IF(D352="","",(IFERROR(VLOOKUP(F352,Risk!$A$1:$B$3,2,FALSE)*(100%-D352),"")))</f>
        <v/>
      </c>
    </row>
    <row r="353" spans="1:7" ht="63.75" x14ac:dyDescent="0.25">
      <c r="A353" s="34">
        <v>1113</v>
      </c>
      <c r="B353" s="15">
        <v>11.4</v>
      </c>
      <c r="C353" s="153" t="s">
        <v>128</v>
      </c>
      <c r="D353" s="105"/>
      <c r="E353" s="43"/>
      <c r="F353" s="126"/>
      <c r="G353" s="119" t="str">
        <f>IF(D353="","",(IFERROR(VLOOKUP(F353,Risk!$A$1:$B$3,2,FALSE)*(100%-D353),"")))</f>
        <v/>
      </c>
    </row>
    <row r="354" spans="1:7" ht="76.5" x14ac:dyDescent="0.25">
      <c r="A354" s="17">
        <v>1114</v>
      </c>
      <c r="B354" s="212">
        <v>11.4</v>
      </c>
      <c r="C354" s="204" t="s">
        <v>129</v>
      </c>
      <c r="D354" s="198"/>
      <c r="E354" s="215"/>
      <c r="F354" s="126"/>
      <c r="G354" s="199" t="str">
        <f>IF(D354="","",(IFERROR(VLOOKUP(F354,Risk!$A$1:$B$3,2,FALSE)*(100%-D354),"")))</f>
        <v/>
      </c>
    </row>
    <row r="355" spans="1:7" ht="18.75" thickBot="1" x14ac:dyDescent="0.3">
      <c r="A355" s="238" t="s">
        <v>207</v>
      </c>
      <c r="B355" s="239"/>
      <c r="C355" s="239"/>
      <c r="D355" s="239"/>
      <c r="E355" s="239"/>
      <c r="F355" s="239"/>
      <c r="G355" s="129"/>
    </row>
    <row r="356" spans="1:7" ht="15.75" thickBot="1" x14ac:dyDescent="0.3">
      <c r="A356" s="240" t="s">
        <v>164</v>
      </c>
      <c r="B356" s="241"/>
      <c r="C356" s="241"/>
      <c r="D356" s="241"/>
      <c r="E356" s="241"/>
      <c r="F356" s="241"/>
      <c r="G356" s="114"/>
    </row>
    <row r="357" spans="1:7" ht="76.5" x14ac:dyDescent="0.25">
      <c r="A357" s="27">
        <v>1201</v>
      </c>
      <c r="B357" s="12">
        <v>12.2</v>
      </c>
      <c r="C357" s="157" t="s">
        <v>511</v>
      </c>
      <c r="D357" s="105"/>
      <c r="E357" s="113"/>
      <c r="F357" s="128"/>
      <c r="G357" s="119" t="str">
        <f>IF(D357="","",(IFERROR(VLOOKUP(F357,Risk!$A$1:$B$3,2,FALSE)*(100%-D357),"")))</f>
        <v/>
      </c>
    </row>
    <row r="358" spans="1:7" ht="63.75" x14ac:dyDescent="0.25">
      <c r="A358" s="16">
        <v>1202</v>
      </c>
      <c r="B358" s="13" t="s">
        <v>130</v>
      </c>
      <c r="C358" s="153" t="s">
        <v>148</v>
      </c>
      <c r="D358" s="193"/>
      <c r="E358" s="43"/>
      <c r="F358" s="126"/>
      <c r="G358" s="119" t="str">
        <f>IF(D358="","",(IFERROR(VLOOKUP(F358,Risk!$A$1:$B$3,2,FALSE)*(100%-D358),"")))</f>
        <v/>
      </c>
    </row>
    <row r="359" spans="1:7" ht="63.75" x14ac:dyDescent="0.25">
      <c r="A359" s="16">
        <v>1203</v>
      </c>
      <c r="B359" s="13" t="s">
        <v>130</v>
      </c>
      <c r="C359" s="153" t="s">
        <v>512</v>
      </c>
      <c r="D359" s="193"/>
      <c r="E359" s="43"/>
      <c r="F359" s="126"/>
      <c r="G359" s="119" t="str">
        <f>IF(D359="","",(IFERROR(VLOOKUP(F359,Risk!$A$1:$B$3,2,FALSE)*(100%-D359),"")))</f>
        <v/>
      </c>
    </row>
    <row r="360" spans="1:7" ht="63.75" x14ac:dyDescent="0.25">
      <c r="A360" s="16">
        <v>1204</v>
      </c>
      <c r="B360" s="13" t="s">
        <v>130</v>
      </c>
      <c r="C360" s="153" t="s">
        <v>149</v>
      </c>
      <c r="D360" s="193"/>
      <c r="E360" s="43"/>
      <c r="F360" s="126"/>
      <c r="G360" s="119" t="str">
        <f>IF(D360="","",(IFERROR(VLOOKUP(F360,Risk!$A$1:$B$3,2,FALSE)*(100%-D360),"")))</f>
        <v/>
      </c>
    </row>
    <row r="361" spans="1:7" ht="63.75" x14ac:dyDescent="0.25">
      <c r="A361" s="16">
        <v>1205</v>
      </c>
      <c r="B361" s="13" t="s">
        <v>130</v>
      </c>
      <c r="C361" s="153" t="s">
        <v>513</v>
      </c>
      <c r="D361" s="193"/>
      <c r="E361" s="43"/>
      <c r="F361" s="126"/>
      <c r="G361" s="119" t="str">
        <f>IF(D361="","",(IFERROR(VLOOKUP(F361,Risk!$A$1:$B$3,2,FALSE)*(100%-D361),"")))</f>
        <v/>
      </c>
    </row>
    <row r="362" spans="1:7" ht="63.75" x14ac:dyDescent="0.25">
      <c r="A362" s="16">
        <v>1206</v>
      </c>
      <c r="B362" s="13" t="s">
        <v>131</v>
      </c>
      <c r="C362" s="153" t="s">
        <v>150</v>
      </c>
      <c r="D362" s="193"/>
      <c r="E362" s="43"/>
      <c r="F362" s="126"/>
      <c r="G362" s="119" t="str">
        <f>IF(D362="","",(IFERROR(VLOOKUP(F362,Risk!$A$1:$B$3,2,FALSE)*(100%-D362),"")))</f>
        <v/>
      </c>
    </row>
    <row r="363" spans="1:7" ht="76.5" x14ac:dyDescent="0.25">
      <c r="A363" s="16">
        <v>1207</v>
      </c>
      <c r="B363" s="13" t="s">
        <v>133</v>
      </c>
      <c r="C363" s="153" t="s">
        <v>151</v>
      </c>
      <c r="D363" s="193"/>
      <c r="E363" s="217"/>
      <c r="F363" s="126"/>
      <c r="G363" s="119" t="str">
        <f>IF(D363="","",(IFERROR(VLOOKUP(F363,Risk!$A$1:$B$3,2,FALSE)*(100%-D363),"")))</f>
        <v/>
      </c>
    </row>
    <row r="364" spans="1:7" ht="90" thickBot="1" x14ac:dyDescent="0.3">
      <c r="A364" s="28">
        <v>1208</v>
      </c>
      <c r="B364" s="14" t="s">
        <v>132</v>
      </c>
      <c r="C364" s="158" t="s">
        <v>152</v>
      </c>
      <c r="D364" s="111"/>
      <c r="E364" s="113"/>
      <c r="F364" s="127"/>
      <c r="G364" s="120" t="str">
        <f>IF(D364="","",(IFERROR(VLOOKUP(F364,Risk!$A$1:$B$3,2,FALSE)*(100%-D364),"")))</f>
        <v/>
      </c>
    </row>
    <row r="365" spans="1:7" ht="15.75" thickBot="1" x14ac:dyDescent="0.3">
      <c r="A365" s="233" t="s">
        <v>163</v>
      </c>
      <c r="B365" s="234"/>
      <c r="C365" s="234"/>
      <c r="D365" s="234"/>
      <c r="E365" s="234"/>
      <c r="F365" s="234"/>
      <c r="G365" s="103"/>
    </row>
    <row r="366" spans="1:7" ht="63.75" x14ac:dyDescent="0.25">
      <c r="A366" s="107">
        <v>1209</v>
      </c>
      <c r="B366" s="112">
        <v>12.3</v>
      </c>
      <c r="C366" s="157" t="s">
        <v>514</v>
      </c>
      <c r="D366" s="105"/>
      <c r="E366" s="113"/>
      <c r="F366" s="128"/>
      <c r="G366" s="119" t="str">
        <f>IF(D366="","",(IFERROR(VLOOKUP(F366,Risk!$A$1:$B$3,2,FALSE)*(100%-D366),"")))</f>
        <v/>
      </c>
    </row>
    <row r="367" spans="1:7" ht="51" x14ac:dyDescent="0.25">
      <c r="A367" s="34">
        <v>1210</v>
      </c>
      <c r="B367" s="15" t="s">
        <v>134</v>
      </c>
      <c r="C367" s="153" t="s">
        <v>515</v>
      </c>
      <c r="D367" s="193"/>
      <c r="E367" s="43"/>
      <c r="F367" s="126"/>
      <c r="G367" s="119" t="str">
        <f>IF(D367="","",(IFERROR(VLOOKUP(F367,Risk!$A$1:$B$3,2,FALSE)*(100%-D367),"")))</f>
        <v/>
      </c>
    </row>
    <row r="368" spans="1:7" ht="63.75" x14ac:dyDescent="0.25">
      <c r="A368" s="34">
        <v>1211</v>
      </c>
      <c r="B368" s="15" t="s">
        <v>134</v>
      </c>
      <c r="C368" s="153" t="s">
        <v>516</v>
      </c>
      <c r="D368" s="193"/>
      <c r="E368" s="43"/>
      <c r="F368" s="126"/>
      <c r="G368" s="119" t="str">
        <f>IF(D368="","",(IFERROR(VLOOKUP(F368,Risk!$A$1:$B$3,2,FALSE)*(100%-D368),"")))</f>
        <v/>
      </c>
    </row>
    <row r="369" spans="1:7" ht="63.75" x14ac:dyDescent="0.25">
      <c r="A369" s="34">
        <v>1212</v>
      </c>
      <c r="B369" s="15" t="s">
        <v>135</v>
      </c>
      <c r="C369" s="153" t="s">
        <v>517</v>
      </c>
      <c r="D369" s="193"/>
      <c r="E369" s="43"/>
      <c r="F369" s="126"/>
      <c r="G369" s="119" t="str">
        <f>IF(D369="","",(IFERROR(VLOOKUP(F369,Risk!$A$1:$B$3,2,FALSE)*(100%-D369),"")))</f>
        <v/>
      </c>
    </row>
    <row r="370" spans="1:7" ht="63.75" x14ac:dyDescent="0.25">
      <c r="A370" s="34">
        <v>1213</v>
      </c>
      <c r="B370" s="15" t="s">
        <v>135</v>
      </c>
      <c r="C370" s="153" t="s">
        <v>136</v>
      </c>
      <c r="D370" s="193"/>
      <c r="E370" s="43"/>
      <c r="F370" s="126"/>
      <c r="G370" s="119" t="str">
        <f>IF(D370="","",(IFERROR(VLOOKUP(F370,Risk!$A$1:$B$3,2,FALSE)*(100%-D370),"")))</f>
        <v/>
      </c>
    </row>
    <row r="371" spans="1:7" ht="51.75" thickBot="1" x14ac:dyDescent="0.3">
      <c r="A371" s="106">
        <v>1214</v>
      </c>
      <c r="B371" s="19" t="s">
        <v>137</v>
      </c>
      <c r="C371" s="158" t="s">
        <v>518</v>
      </c>
      <c r="D371" s="193"/>
      <c r="E371" s="43"/>
      <c r="F371" s="127"/>
      <c r="G371" s="120" t="str">
        <f>IF(D371="","",(IFERROR(VLOOKUP(F371,Risk!$A$1:$B$3,2,FALSE)*(100%-D371),"")))</f>
        <v/>
      </c>
    </row>
    <row r="372" spans="1:7" ht="15.75" thickBot="1" x14ac:dyDescent="0.3">
      <c r="A372" s="233" t="s">
        <v>162</v>
      </c>
      <c r="B372" s="234"/>
      <c r="C372" s="234"/>
      <c r="D372" s="234"/>
      <c r="E372" s="234"/>
      <c r="F372" s="234"/>
      <c r="G372" s="103"/>
    </row>
    <row r="373" spans="1:7" ht="76.5" x14ac:dyDescent="0.25">
      <c r="A373" s="107">
        <v>1215</v>
      </c>
      <c r="B373" s="112" t="s">
        <v>138</v>
      </c>
      <c r="C373" s="157" t="s">
        <v>139</v>
      </c>
      <c r="D373" s="152"/>
      <c r="E373" s="33"/>
      <c r="F373" s="182"/>
      <c r="G373" s="110" t="str">
        <f>IF(D373="","",(IFERROR(VLOOKUP(F373,Risk!$A$1:$B$3,2,FALSE)*(100%-D373),"")))</f>
        <v/>
      </c>
    </row>
    <row r="374" spans="1:7" ht="63.75" x14ac:dyDescent="0.25">
      <c r="A374" s="34">
        <v>1216</v>
      </c>
      <c r="B374" s="15" t="s">
        <v>140</v>
      </c>
      <c r="C374" s="153" t="s">
        <v>141</v>
      </c>
      <c r="D374" s="152"/>
      <c r="E374" s="33"/>
      <c r="F374" s="192"/>
      <c r="G374" s="110" t="str">
        <f>IF(D374="","",(IFERROR(VLOOKUP(F374,Risk!$A$1:$B$3,2,FALSE)*(100%-D374),"")))</f>
        <v/>
      </c>
    </row>
    <row r="375" spans="1:7" ht="63.75" x14ac:dyDescent="0.25">
      <c r="A375" s="17">
        <v>1217</v>
      </c>
      <c r="B375" s="212" t="s">
        <v>140</v>
      </c>
      <c r="C375" s="204" t="s">
        <v>519</v>
      </c>
      <c r="D375" s="198"/>
      <c r="E375" s="33"/>
      <c r="F375" s="197"/>
      <c r="G375" s="110" t="str">
        <f>IF(D375="","",(IFERROR(VLOOKUP(F375,Risk!$A$1:$B$3,2,FALSE)*(100%-D375),"")))</f>
        <v/>
      </c>
    </row>
  </sheetData>
  <mergeCells count="74">
    <mergeCell ref="G315:G322"/>
    <mergeCell ref="A50:G50"/>
    <mergeCell ref="G283:G284"/>
    <mergeCell ref="A240:F240"/>
    <mergeCell ref="A83:F83"/>
    <mergeCell ref="A84:F84"/>
    <mergeCell ref="A219:F219"/>
    <mergeCell ref="D315:D322"/>
    <mergeCell ref="E315:E322"/>
    <mergeCell ref="F315:F322"/>
    <mergeCell ref="A223:F223"/>
    <mergeCell ref="A229:F229"/>
    <mergeCell ref="A131:F131"/>
    <mergeCell ref="A154:F154"/>
    <mergeCell ref="A86:F86"/>
    <mergeCell ref="A206:F206"/>
    <mergeCell ref="A213:F213"/>
    <mergeCell ref="A141:F141"/>
    <mergeCell ref="A161:F161"/>
    <mergeCell ref="A189:F189"/>
    <mergeCell ref="A195:F195"/>
    <mergeCell ref="A201:F201"/>
    <mergeCell ref="A163:F163"/>
    <mergeCell ref="A170:F170"/>
    <mergeCell ref="A180:F180"/>
    <mergeCell ref="A188:F188"/>
    <mergeCell ref="A205:F205"/>
    <mergeCell ref="A191:F191"/>
    <mergeCell ref="A164:F164"/>
    <mergeCell ref="A90:F90"/>
    <mergeCell ref="A129:F129"/>
    <mergeCell ref="A2:F2"/>
    <mergeCell ref="A3:F3"/>
    <mergeCell ref="A13:F13"/>
    <mergeCell ref="A18:F18"/>
    <mergeCell ref="A57:F57"/>
    <mergeCell ref="A61:F61"/>
    <mergeCell ref="A65:F65"/>
    <mergeCell ref="A68:F68"/>
    <mergeCell ref="A56:F56"/>
    <mergeCell ref="A70:F70"/>
    <mergeCell ref="A109:F109"/>
    <mergeCell ref="A134:F134"/>
    <mergeCell ref="A92:F92"/>
    <mergeCell ref="A128:F128"/>
    <mergeCell ref="A310:F310"/>
    <mergeCell ref="A272:F272"/>
    <mergeCell ref="A273:F273"/>
    <mergeCell ref="A286:F286"/>
    <mergeCell ref="A244:F244"/>
    <mergeCell ref="A245:F245"/>
    <mergeCell ref="A258:F258"/>
    <mergeCell ref="A267:F267"/>
    <mergeCell ref="E283:E284"/>
    <mergeCell ref="A309:F309"/>
    <mergeCell ref="D283:D284"/>
    <mergeCell ref="A292:F292"/>
    <mergeCell ref="A300:F300"/>
    <mergeCell ref="H283:XFD284"/>
    <mergeCell ref="B315:B322"/>
    <mergeCell ref="A315:A322"/>
    <mergeCell ref="A372:F372"/>
    <mergeCell ref="C283:C284"/>
    <mergeCell ref="A350:F350"/>
    <mergeCell ref="A355:F355"/>
    <mergeCell ref="A356:F356"/>
    <mergeCell ref="A365:F365"/>
    <mergeCell ref="A283:A284"/>
    <mergeCell ref="B283:B284"/>
    <mergeCell ref="F283:F284"/>
    <mergeCell ref="A345:F345"/>
    <mergeCell ref="A338:F338"/>
    <mergeCell ref="A325:F325"/>
    <mergeCell ref="A337:F337"/>
  </mergeCells>
  <dataValidations xWindow="469" yWindow="437" count="1">
    <dataValidation type="decimal" allowBlank="1" showInputMessage="1" showErrorMessage="1" errorTitle="Data Entry Error" error="Only enter a number between 0 and 100._x000a__x000a_100 = Full compliance_x000a_0 = No compliance_x000a_" sqref="D285 D155:D160 D311:D315 D366:D371 D357:D364 D351:D354 D346:D349 D339:D344 D301:D308 D71:D82 D259:D266 D293:D299 D287:D291 D373:D375 D268:D271 D241:D243 D246:D257 D196:D200 D230:D239 D224:D228 D220:D222 D214:D218 D207:D212 D202:D204 D171:D179 D192:D194 D190 D181:D187 D165:D169 D135:D140 D162 D142:D153 D323:D324 D110:D127 D132:D133 D130 D51:D55 D87:D89 D91 D66:D67 D85 D19:D49 D69 D14:D17 D58:D60 D62:D64 D4:D12 D326:D336 D274:D283 D93:D108">
      <formula1>0</formula1>
      <formula2>1</formula2>
    </dataValidation>
  </dataValidations>
  <printOptions gridLines="1"/>
  <pageMargins left="0.7" right="0.7" top="0.75" bottom="0.75" header="0.3" footer="0.3"/>
  <pageSetup scale="83" fitToHeight="0" orientation="landscape" r:id="rId1"/>
  <headerFooter>
    <oddHeader>&amp;CAssessor's Worksheet</oddHeader>
    <oddFooter>&amp;C&amp;P/&amp;N</oddFooter>
  </headerFooter>
  <rowBreaks count="12" manualBreakCount="12">
    <brk id="55" max="6" man="1"/>
    <brk id="82" max="6" man="1"/>
    <brk id="127" max="6" man="1"/>
    <brk id="162" max="6" man="1"/>
    <brk id="187" max="6" man="1"/>
    <brk id="204" max="6" man="1"/>
    <brk id="243" max="6" man="1"/>
    <brk id="271" max="6" man="1"/>
    <brk id="291" max="16383" man="1"/>
    <brk id="308" max="6" man="1"/>
    <brk id="336" max="6" man="1"/>
    <brk id="354" max="6" man="1"/>
  </rowBreaks>
  <extLst>
    <ext xmlns:x14="http://schemas.microsoft.com/office/spreadsheetml/2009/9/main" uri="{CCE6A557-97BC-4b89-ADB6-D9C93CAAB3DF}">
      <x14:dataValidations xmlns:xm="http://schemas.microsoft.com/office/excel/2006/main" xWindow="469" yWindow="437" count="1">
        <x14:dataValidation type="list" allowBlank="1" showInputMessage="1" showErrorMessage="1" errorTitle="Data Enry Error" error="Please select an item from the dropdown menu ">
          <x14:formula1>
            <xm:f>Risk!$A$1:$A$3</xm:f>
          </x14:formula1>
          <xm:sqref>F4:F12 F14:F17 F19:F49 F51:F55 F58:F60 F62:F64 F66:F67 F69 F71:F82 F85 F87:F89 F91 F93:F108 F110:F127 F130 F132:F133 F135:F140 F142:F153 F155:F160 F162 F165:F169 F171:F179 F181:F187 F190 F192:F194 F196:F200 F202:F204 F207:F212 F214:F218 F220:F222 F224:F228 F230:F239 F241:F243 F246:F257 F259:F266 F268:F271 F274:F285 F287:F291 F293:F299 F301:F308 F311:F324 F326:F336 F339:F344 F346:F349 F351:F354 F357:F364 F366:F371 F373:F375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79"/>
  <sheetViews>
    <sheetView showWhiteSpace="0" view="pageLayout" zoomScaleNormal="100" zoomScaleSheetLayoutView="70" workbookViewId="0">
      <selection activeCell="B7" sqref="B7"/>
    </sheetView>
  </sheetViews>
  <sheetFormatPr defaultColWidth="102.140625" defaultRowHeight="15" x14ac:dyDescent="0.25"/>
  <cols>
    <col min="1" max="1" width="8.28515625" style="147" customWidth="1"/>
    <col min="2" max="2" width="29.85546875" style="147" customWidth="1"/>
    <col min="3" max="3" width="13.85546875" style="180" customWidth="1"/>
    <col min="4" max="4" width="52.5703125" style="147" customWidth="1"/>
    <col min="5" max="5" width="11.42578125" style="147" customWidth="1"/>
    <col min="6" max="6" width="12.28515625" style="189" customWidth="1"/>
    <col min="7" max="7" width="5.42578125" style="147" hidden="1" customWidth="1"/>
    <col min="8" max="13" width="11.42578125" style="147" customWidth="1"/>
    <col min="14" max="16384" width="102.140625" style="147"/>
  </cols>
  <sheetData>
    <row r="1" spans="1:12" ht="21" thickBot="1" x14ac:dyDescent="0.35">
      <c r="A1" s="282" t="s">
        <v>280</v>
      </c>
      <c r="B1" s="283"/>
      <c r="C1" s="283"/>
      <c r="D1" s="283"/>
      <c r="E1" s="283"/>
      <c r="F1" s="284"/>
      <c r="G1" s="150"/>
      <c r="H1" s="150"/>
      <c r="I1" s="150"/>
      <c r="J1" s="150"/>
    </row>
    <row r="2" spans="1:12" ht="155.25" customHeight="1" x14ac:dyDescent="0.25">
      <c r="A2" s="285" t="s">
        <v>526</v>
      </c>
      <c r="B2" s="286"/>
      <c r="C2" s="286"/>
      <c r="D2" s="286"/>
      <c r="E2" s="286"/>
      <c r="F2" s="287"/>
    </row>
    <row r="3" spans="1:12" ht="15.75" thickBot="1" x14ac:dyDescent="0.3">
      <c r="A3" s="280"/>
      <c r="B3" s="281"/>
      <c r="C3" s="281"/>
      <c r="D3" s="281"/>
      <c r="E3" s="281"/>
      <c r="F3" s="188"/>
    </row>
    <row r="4" spans="1:12" ht="45" hidden="1" x14ac:dyDescent="0.25">
      <c r="A4" s="167" t="s">
        <v>283</v>
      </c>
      <c r="B4" s="168"/>
      <c r="C4" s="168"/>
      <c r="D4" s="168"/>
      <c r="E4" s="168"/>
      <c r="F4" s="168"/>
      <c r="H4" s="148"/>
      <c r="I4" s="148"/>
      <c r="J4" s="148"/>
      <c r="K4" s="148"/>
      <c r="L4" s="148"/>
    </row>
    <row r="5" spans="1:12" s="149" customFormat="1" ht="32.25" thickBot="1" x14ac:dyDescent="0.3">
      <c r="A5" s="194" t="s">
        <v>143</v>
      </c>
      <c r="B5" s="194" t="s">
        <v>6</v>
      </c>
      <c r="C5" s="195" t="s">
        <v>146</v>
      </c>
      <c r="D5" s="196" t="s">
        <v>142</v>
      </c>
      <c r="E5" s="194" t="s">
        <v>144</v>
      </c>
      <c r="F5" s="196" t="s">
        <v>208</v>
      </c>
      <c r="G5" s="147" t="s">
        <v>284</v>
      </c>
      <c r="H5" s="148"/>
      <c r="I5" s="148"/>
      <c r="J5" s="148"/>
      <c r="K5" s="148"/>
      <c r="L5" s="148"/>
    </row>
    <row r="6" spans="1:12" x14ac:dyDescent="0.25">
      <c r="C6" s="147"/>
      <c r="F6" s="147"/>
      <c r="H6" s="148"/>
      <c r="I6" s="148"/>
      <c r="J6" s="148"/>
      <c r="K6" s="148"/>
      <c r="L6" s="148"/>
    </row>
    <row r="7" spans="1:12" x14ac:dyDescent="0.25">
      <c r="A7"/>
      <c r="B7"/>
      <c r="C7"/>
      <c r="D7"/>
      <c r="E7"/>
      <c r="F7"/>
      <c r="G7"/>
      <c r="H7" s="148"/>
      <c r="I7" s="148"/>
      <c r="J7" s="148"/>
      <c r="K7" s="148"/>
      <c r="L7" s="148"/>
    </row>
    <row r="8" spans="1:12" x14ac:dyDescent="0.25">
      <c r="A8"/>
      <c r="B8"/>
      <c r="C8"/>
      <c r="D8"/>
      <c r="E8"/>
      <c r="F8"/>
      <c r="G8"/>
      <c r="H8" s="148"/>
      <c r="I8" s="148"/>
      <c r="J8" s="148"/>
      <c r="K8" s="148"/>
      <c r="L8" s="148"/>
    </row>
    <row r="9" spans="1:12" x14ac:dyDescent="0.25">
      <c r="A9"/>
      <c r="B9"/>
      <c r="C9"/>
      <c r="D9"/>
      <c r="E9"/>
      <c r="F9"/>
      <c r="G9"/>
      <c r="H9" s="148"/>
      <c r="I9" s="148"/>
      <c r="J9" s="148"/>
      <c r="K9" s="148"/>
      <c r="L9" s="148"/>
    </row>
    <row r="10" spans="1:12" x14ac:dyDescent="0.25">
      <c r="A10"/>
      <c r="B10"/>
      <c r="C10"/>
      <c r="D10"/>
      <c r="E10"/>
      <c r="F10"/>
      <c r="G10"/>
      <c r="H10" s="148"/>
      <c r="I10" s="148"/>
      <c r="J10" s="148"/>
      <c r="K10" s="148"/>
      <c r="L10" s="148"/>
    </row>
    <row r="11" spans="1:12" x14ac:dyDescent="0.25">
      <c r="A11"/>
      <c r="B11"/>
      <c r="C11"/>
      <c r="D11"/>
      <c r="E11"/>
      <c r="F11"/>
      <c r="G11"/>
      <c r="H11" s="148"/>
      <c r="I11" s="148"/>
      <c r="J11" s="148"/>
      <c r="K11" s="148"/>
      <c r="L11" s="148"/>
    </row>
    <row r="12" spans="1:12" x14ac:dyDescent="0.25">
      <c r="A12"/>
      <c r="B12"/>
      <c r="C12"/>
      <c r="D12"/>
      <c r="E12"/>
      <c r="F12"/>
      <c r="G12"/>
      <c r="H12" s="148"/>
      <c r="I12" s="148"/>
      <c r="J12" s="148"/>
      <c r="K12" s="148"/>
      <c r="L12" s="148"/>
    </row>
    <row r="13" spans="1:12" x14ac:dyDescent="0.25">
      <c r="A13"/>
      <c r="B13"/>
      <c r="C13"/>
      <c r="D13"/>
      <c r="E13"/>
      <c r="F13"/>
      <c r="G13"/>
      <c r="H13" s="148"/>
      <c r="I13" s="148"/>
      <c r="J13" s="148"/>
      <c r="K13" s="148"/>
      <c r="L13" s="148"/>
    </row>
    <row r="14" spans="1:12" x14ac:dyDescent="0.25">
      <c r="A14"/>
      <c r="B14"/>
      <c r="C14"/>
      <c r="D14"/>
      <c r="E14"/>
      <c r="F14"/>
      <c r="G14"/>
      <c r="H14" s="148"/>
      <c r="I14" s="148"/>
      <c r="J14" s="148"/>
      <c r="K14" s="148"/>
      <c r="L14" s="148"/>
    </row>
    <row r="15" spans="1:12" x14ac:dyDescent="0.25">
      <c r="A15"/>
      <c r="B15"/>
      <c r="C15"/>
      <c r="D15"/>
      <c r="E15"/>
      <c r="F15"/>
      <c r="G15"/>
      <c r="H15" s="148"/>
      <c r="I15" s="148"/>
      <c r="J15" s="148"/>
      <c r="K15" s="148"/>
      <c r="L15" s="148"/>
    </row>
    <row r="16" spans="1:12" x14ac:dyDescent="0.25">
      <c r="A16"/>
      <c r="B16"/>
      <c r="C16"/>
      <c r="D16"/>
      <c r="E16"/>
      <c r="F16"/>
      <c r="G16"/>
      <c r="H16" s="148"/>
      <c r="I16" s="148"/>
      <c r="J16" s="148"/>
      <c r="K16" s="148"/>
      <c r="L16" s="148"/>
    </row>
    <row r="17" spans="1:12" x14ac:dyDescent="0.25">
      <c r="A17"/>
      <c r="B17"/>
      <c r="C17"/>
      <c r="D17"/>
      <c r="E17"/>
      <c r="F17"/>
      <c r="G17"/>
      <c r="H17" s="148"/>
      <c r="I17" s="148"/>
      <c r="J17" s="148"/>
      <c r="K17" s="148"/>
      <c r="L17" s="148"/>
    </row>
    <row r="18" spans="1:12" x14ac:dyDescent="0.25">
      <c r="A18"/>
      <c r="B18"/>
      <c r="C18"/>
      <c r="D18"/>
      <c r="E18"/>
      <c r="F18"/>
      <c r="G18"/>
      <c r="H18" s="148"/>
      <c r="I18" s="148"/>
      <c r="J18" s="148"/>
      <c r="K18" s="148"/>
      <c r="L18" s="148"/>
    </row>
    <row r="19" spans="1:12" x14ac:dyDescent="0.25">
      <c r="A19"/>
      <c r="B19"/>
      <c r="C19"/>
      <c r="D19"/>
      <c r="E19"/>
      <c r="F19"/>
      <c r="G19"/>
      <c r="H19" s="148"/>
      <c r="I19" s="148"/>
      <c r="J19" s="148"/>
      <c r="K19" s="148"/>
      <c r="L19" s="148"/>
    </row>
    <row r="20" spans="1:12" x14ac:dyDescent="0.25">
      <c r="A20"/>
      <c r="B20"/>
      <c r="C20"/>
      <c r="D20"/>
      <c r="E20"/>
      <c r="F20"/>
      <c r="G20"/>
      <c r="H20" s="148"/>
      <c r="I20" s="148"/>
      <c r="J20" s="148"/>
      <c r="K20" s="148"/>
      <c r="L20" s="148"/>
    </row>
    <row r="21" spans="1:12" x14ac:dyDescent="0.25">
      <c r="A21"/>
      <c r="B21"/>
      <c r="C21"/>
      <c r="D21"/>
      <c r="E21"/>
      <c r="F21"/>
      <c r="G21"/>
      <c r="H21" s="148"/>
      <c r="I21" s="148"/>
      <c r="J21" s="148"/>
      <c r="K21" s="148"/>
      <c r="L21" s="148"/>
    </row>
    <row r="22" spans="1:12" x14ac:dyDescent="0.25">
      <c r="A22"/>
      <c r="B22"/>
      <c r="C22"/>
      <c r="D22"/>
      <c r="E22"/>
      <c r="F22"/>
      <c r="G22"/>
      <c r="H22" s="148"/>
      <c r="I22" s="148"/>
      <c r="J22" s="148"/>
      <c r="K22" s="148"/>
      <c r="L22" s="148"/>
    </row>
    <row r="23" spans="1:12" x14ac:dyDescent="0.25">
      <c r="A23"/>
      <c r="B23"/>
      <c r="C23"/>
      <c r="D23"/>
      <c r="E23"/>
      <c r="F23"/>
      <c r="G23"/>
      <c r="H23" s="148"/>
      <c r="I23" s="148"/>
      <c r="J23" s="148"/>
      <c r="K23" s="148"/>
      <c r="L23" s="148"/>
    </row>
    <row r="24" spans="1:12" x14ac:dyDescent="0.25">
      <c r="A24"/>
      <c r="B24"/>
      <c r="C24"/>
      <c r="D24"/>
      <c r="E24"/>
      <c r="F24"/>
      <c r="G24"/>
      <c r="H24" s="148"/>
      <c r="I24" s="148"/>
      <c r="J24" s="148"/>
      <c r="K24" s="148"/>
      <c r="L24" s="148"/>
    </row>
    <row r="25" spans="1:12" x14ac:dyDescent="0.25">
      <c r="A25"/>
      <c r="B25"/>
      <c r="C25"/>
      <c r="D25"/>
      <c r="E25"/>
      <c r="F25"/>
      <c r="G25"/>
      <c r="H25" s="148"/>
      <c r="I25" s="148"/>
      <c r="J25" s="148"/>
      <c r="K25" s="148"/>
      <c r="L25" s="148"/>
    </row>
    <row r="26" spans="1:12" x14ac:dyDescent="0.25">
      <c r="A26"/>
      <c r="B26"/>
      <c r="C26"/>
      <c r="D26"/>
      <c r="E26"/>
      <c r="F26"/>
      <c r="G26"/>
      <c r="H26" s="148"/>
      <c r="I26" s="148"/>
      <c r="J26" s="148"/>
      <c r="K26" s="148"/>
      <c r="L26" s="148"/>
    </row>
    <row r="27" spans="1:12" x14ac:dyDescent="0.25">
      <c r="A27"/>
      <c r="B27"/>
      <c r="C27"/>
      <c r="D27"/>
      <c r="E27"/>
      <c r="F27"/>
      <c r="G27"/>
      <c r="H27" s="148"/>
      <c r="I27" s="148"/>
      <c r="J27" s="148"/>
      <c r="K27" s="148"/>
      <c r="L27" s="148"/>
    </row>
    <row r="28" spans="1:12" x14ac:dyDescent="0.25">
      <c r="A28"/>
      <c r="B28"/>
      <c r="C28"/>
      <c r="D28"/>
      <c r="E28"/>
      <c r="F28"/>
      <c r="G28"/>
      <c r="H28" s="148"/>
      <c r="I28" s="148"/>
      <c r="J28" s="148"/>
      <c r="K28" s="148"/>
      <c r="L28" s="148"/>
    </row>
    <row r="29" spans="1:12" x14ac:dyDescent="0.25">
      <c r="A29"/>
      <c r="B29"/>
      <c r="C29"/>
      <c r="D29"/>
      <c r="E29"/>
      <c r="F29"/>
      <c r="G29"/>
      <c r="H29" s="148"/>
      <c r="I29" s="148"/>
      <c r="J29" s="148"/>
      <c r="K29" s="148"/>
      <c r="L29" s="148"/>
    </row>
    <row r="30" spans="1:12" x14ac:dyDescent="0.25">
      <c r="A30"/>
      <c r="B30"/>
      <c r="C30"/>
      <c r="D30"/>
      <c r="E30"/>
      <c r="F30"/>
      <c r="G30"/>
      <c r="H30" s="148"/>
      <c r="I30" s="148"/>
      <c r="J30" s="148"/>
      <c r="K30" s="148"/>
      <c r="L30" s="148"/>
    </row>
    <row r="31" spans="1:12" x14ac:dyDescent="0.25">
      <c r="A31"/>
      <c r="B31"/>
      <c r="C31"/>
      <c r="D31"/>
      <c r="E31"/>
      <c r="F31"/>
      <c r="G31"/>
      <c r="H31" s="148"/>
      <c r="I31" s="148"/>
      <c r="J31" s="148"/>
      <c r="K31" s="148"/>
      <c r="L31" s="148"/>
    </row>
    <row r="32" spans="1:12" x14ac:dyDescent="0.25">
      <c r="A32"/>
      <c r="B32"/>
      <c r="C32"/>
      <c r="D32"/>
      <c r="E32"/>
      <c r="F32"/>
      <c r="G32"/>
      <c r="H32" s="148"/>
      <c r="I32" s="148"/>
      <c r="J32" s="148"/>
      <c r="K32" s="148"/>
      <c r="L32" s="148"/>
    </row>
    <row r="33" spans="1:12" x14ac:dyDescent="0.25">
      <c r="A33"/>
      <c r="B33"/>
      <c r="C33"/>
      <c r="D33"/>
      <c r="E33"/>
      <c r="F33"/>
      <c r="G33"/>
      <c r="H33" s="148"/>
      <c r="I33" s="148"/>
      <c r="J33" s="148"/>
      <c r="K33" s="148"/>
      <c r="L33" s="148"/>
    </row>
    <row r="34" spans="1:12" x14ac:dyDescent="0.25">
      <c r="A34"/>
      <c r="B34"/>
      <c r="C34"/>
      <c r="D34"/>
      <c r="E34"/>
      <c r="F34"/>
      <c r="G34"/>
      <c r="H34" s="148"/>
      <c r="I34" s="148"/>
      <c r="J34" s="148"/>
      <c r="K34" s="148"/>
      <c r="L34" s="148"/>
    </row>
    <row r="35" spans="1:12" x14ac:dyDescent="0.25">
      <c r="A35"/>
      <c r="B35"/>
      <c r="C35"/>
      <c r="D35"/>
      <c r="E35"/>
      <c r="F35"/>
      <c r="G35"/>
      <c r="H35" s="148"/>
      <c r="I35" s="148"/>
      <c r="J35" s="148"/>
      <c r="K35" s="148"/>
      <c r="L35" s="148"/>
    </row>
    <row r="36" spans="1:12" x14ac:dyDescent="0.25">
      <c r="A36"/>
      <c r="B36"/>
      <c r="C36"/>
      <c r="D36"/>
      <c r="E36"/>
      <c r="F36"/>
      <c r="G36"/>
      <c r="H36" s="148"/>
      <c r="I36" s="148"/>
      <c r="J36" s="148"/>
      <c r="K36" s="148"/>
      <c r="L36" s="148"/>
    </row>
    <row r="37" spans="1:12" x14ac:dyDescent="0.25">
      <c r="A37"/>
      <c r="B37"/>
      <c r="C37"/>
      <c r="D37"/>
      <c r="E37"/>
      <c r="F37"/>
      <c r="G37"/>
      <c r="H37" s="148"/>
      <c r="I37" s="148"/>
      <c r="J37" s="148"/>
      <c r="K37" s="148"/>
      <c r="L37" s="148"/>
    </row>
    <row r="38" spans="1:12" hidden="1" x14ac:dyDescent="0.25">
      <c r="A38"/>
      <c r="B38"/>
      <c r="C38"/>
      <c r="D38"/>
      <c r="E38"/>
      <c r="F38"/>
      <c r="G38"/>
      <c r="H38" s="148"/>
      <c r="I38" s="148"/>
      <c r="J38" s="148"/>
      <c r="K38" s="148"/>
      <c r="L38" s="148"/>
    </row>
    <row r="39" spans="1:12" x14ac:dyDescent="0.25">
      <c r="A39"/>
      <c r="B39"/>
      <c r="C39"/>
      <c r="D39"/>
      <c r="E39"/>
      <c r="F39"/>
      <c r="G39"/>
      <c r="H39" s="148"/>
      <c r="I39" s="148"/>
      <c r="J39" s="148"/>
      <c r="K39" s="148"/>
      <c r="L39" s="148"/>
    </row>
    <row r="40" spans="1:12" x14ac:dyDescent="0.25">
      <c r="A40"/>
      <c r="B40"/>
      <c r="C40"/>
      <c r="D40"/>
      <c r="E40"/>
      <c r="F40"/>
      <c r="G40"/>
      <c r="H40" s="148"/>
      <c r="I40" s="148"/>
      <c r="J40" s="148"/>
      <c r="K40" s="148"/>
      <c r="L40" s="148"/>
    </row>
    <row r="41" spans="1:12" x14ac:dyDescent="0.25">
      <c r="A41"/>
      <c r="B41"/>
      <c r="C41"/>
      <c r="D41"/>
      <c r="E41"/>
      <c r="F41"/>
      <c r="G41"/>
      <c r="H41" s="148"/>
      <c r="I41" s="148"/>
      <c r="J41" s="148"/>
      <c r="K41" s="148"/>
      <c r="L41" s="148"/>
    </row>
    <row r="42" spans="1:12" x14ac:dyDescent="0.25">
      <c r="A42"/>
      <c r="B42"/>
      <c r="C42"/>
      <c r="D42"/>
      <c r="E42"/>
      <c r="F42"/>
      <c r="G42"/>
      <c r="H42" s="148"/>
      <c r="I42" s="148"/>
      <c r="J42" s="148"/>
      <c r="K42" s="148"/>
      <c r="L42" s="148"/>
    </row>
    <row r="43" spans="1:12" x14ac:dyDescent="0.25">
      <c r="A43"/>
      <c r="B43"/>
      <c r="C43"/>
      <c r="D43"/>
      <c r="E43"/>
      <c r="F43"/>
      <c r="G43"/>
      <c r="H43" s="148"/>
      <c r="I43" s="148"/>
      <c r="J43" s="148"/>
      <c r="K43" s="148"/>
      <c r="L43" s="148"/>
    </row>
    <row r="44" spans="1:12" x14ac:dyDescent="0.25">
      <c r="A44"/>
      <c r="B44"/>
      <c r="C44"/>
      <c r="D44"/>
      <c r="E44"/>
      <c r="F44"/>
      <c r="G44"/>
      <c r="H44" s="148"/>
      <c r="I44" s="148"/>
      <c r="J44" s="148"/>
      <c r="K44" s="148"/>
      <c r="L44" s="148"/>
    </row>
    <row r="45" spans="1:12" x14ac:dyDescent="0.25">
      <c r="A45"/>
      <c r="B45"/>
      <c r="C45"/>
      <c r="D45"/>
      <c r="E45"/>
      <c r="F45"/>
      <c r="G45"/>
      <c r="H45" s="148"/>
      <c r="I45" s="148"/>
      <c r="J45" s="148"/>
      <c r="K45" s="148"/>
      <c r="L45" s="148"/>
    </row>
    <row r="46" spans="1:12" x14ac:dyDescent="0.25">
      <c r="A46"/>
      <c r="B46"/>
      <c r="C46"/>
      <c r="D46"/>
      <c r="E46"/>
      <c r="F46"/>
      <c r="G46"/>
      <c r="H46" s="148"/>
      <c r="I46" s="148"/>
      <c r="J46" s="148"/>
      <c r="K46" s="148"/>
      <c r="L46" s="148"/>
    </row>
    <row r="47" spans="1:12" x14ac:dyDescent="0.25">
      <c r="A47"/>
      <c r="B47"/>
      <c r="C47"/>
      <c r="D47"/>
      <c r="E47"/>
      <c r="F47"/>
      <c r="G47"/>
      <c r="H47" s="148"/>
      <c r="I47" s="148"/>
      <c r="J47" s="148"/>
      <c r="K47" s="148"/>
      <c r="L47" s="148"/>
    </row>
    <row r="48" spans="1:12" x14ac:dyDescent="0.25">
      <c r="A48"/>
      <c r="B48"/>
      <c r="C48"/>
      <c r="D48"/>
      <c r="E48"/>
      <c r="F48"/>
      <c r="G48"/>
      <c r="H48" s="148"/>
      <c r="I48" s="148"/>
      <c r="J48" s="148"/>
      <c r="K48" s="148"/>
      <c r="L48" s="148"/>
    </row>
    <row r="49" spans="1:12" x14ac:dyDescent="0.25">
      <c r="A49"/>
      <c r="B49"/>
      <c r="C49"/>
      <c r="D49"/>
      <c r="E49"/>
      <c r="F49"/>
      <c r="G49"/>
      <c r="H49" s="148"/>
      <c r="I49" s="148"/>
      <c r="J49" s="148"/>
      <c r="K49" s="148"/>
      <c r="L49" s="148"/>
    </row>
    <row r="50" spans="1:12" x14ac:dyDescent="0.25">
      <c r="A50"/>
      <c r="B50"/>
      <c r="C50"/>
      <c r="D50"/>
      <c r="E50"/>
      <c r="F50"/>
      <c r="G50"/>
      <c r="H50" s="148"/>
      <c r="I50" s="148"/>
      <c r="J50" s="148"/>
      <c r="K50" s="148"/>
      <c r="L50" s="148"/>
    </row>
    <row r="51" spans="1:12" x14ac:dyDescent="0.25">
      <c r="A51"/>
      <c r="B51"/>
      <c r="C51"/>
      <c r="D51"/>
      <c r="E51"/>
      <c r="F51"/>
      <c r="G51"/>
      <c r="H51" s="148"/>
      <c r="I51" s="148"/>
      <c r="J51" s="148"/>
      <c r="K51" s="148"/>
      <c r="L51" s="148"/>
    </row>
    <row r="52" spans="1:12" x14ac:dyDescent="0.25">
      <c r="A52"/>
      <c r="B52"/>
      <c r="C52"/>
      <c r="D52"/>
      <c r="E52"/>
      <c r="F52"/>
      <c r="G52"/>
      <c r="H52" s="148"/>
      <c r="I52" s="148"/>
      <c r="J52" s="148"/>
      <c r="K52" s="148"/>
      <c r="L52" s="148"/>
    </row>
    <row r="53" spans="1:12" x14ac:dyDescent="0.25">
      <c r="A53"/>
      <c r="B53"/>
      <c r="C53"/>
      <c r="D53"/>
      <c r="E53"/>
      <c r="F53"/>
      <c r="G53"/>
      <c r="H53" s="148"/>
      <c r="I53" s="148"/>
      <c r="J53" s="148"/>
      <c r="K53" s="148"/>
      <c r="L53" s="148"/>
    </row>
    <row r="54" spans="1:12" x14ac:dyDescent="0.25">
      <c r="A54"/>
      <c r="B54"/>
      <c r="C54"/>
      <c r="D54"/>
      <c r="E54"/>
      <c r="F54"/>
      <c r="G54"/>
      <c r="H54" s="148"/>
      <c r="I54" s="148"/>
      <c r="J54" s="148"/>
      <c r="K54" s="148"/>
      <c r="L54" s="148"/>
    </row>
    <row r="55" spans="1:12" x14ac:dyDescent="0.25">
      <c r="A55"/>
      <c r="B55"/>
      <c r="C55"/>
      <c r="D55"/>
      <c r="E55"/>
      <c r="F55"/>
      <c r="G55"/>
      <c r="H55" s="148"/>
      <c r="I55" s="148"/>
      <c r="J55" s="148"/>
      <c r="K55" s="148"/>
      <c r="L55" s="148"/>
    </row>
    <row r="56" spans="1:12" x14ac:dyDescent="0.25">
      <c r="A56"/>
      <c r="B56"/>
      <c r="C56"/>
      <c r="D56"/>
      <c r="E56"/>
      <c r="F56"/>
      <c r="G56"/>
      <c r="H56" s="148"/>
      <c r="I56" s="148"/>
      <c r="J56" s="148"/>
      <c r="K56" s="148"/>
      <c r="L56" s="148"/>
    </row>
    <row r="57" spans="1:12" x14ac:dyDescent="0.25">
      <c r="A57"/>
      <c r="B57"/>
      <c r="C57"/>
      <c r="D57"/>
      <c r="E57"/>
      <c r="F57"/>
      <c r="G57"/>
      <c r="H57" s="148"/>
      <c r="I57" s="148"/>
      <c r="J57" s="148"/>
      <c r="K57" s="148"/>
      <c r="L57" s="148"/>
    </row>
    <row r="58" spans="1:12" x14ac:dyDescent="0.25">
      <c r="A58"/>
      <c r="B58"/>
      <c r="C58"/>
      <c r="D58"/>
      <c r="E58"/>
      <c r="F58"/>
      <c r="G58"/>
      <c r="H58" s="148"/>
      <c r="I58" s="148"/>
      <c r="J58" s="148"/>
      <c r="K58" s="148"/>
      <c r="L58" s="148"/>
    </row>
    <row r="59" spans="1:12" x14ac:dyDescent="0.25">
      <c r="A59"/>
      <c r="B59"/>
      <c r="C59"/>
      <c r="D59"/>
      <c r="E59"/>
      <c r="F59"/>
      <c r="G59"/>
      <c r="H59" s="148"/>
      <c r="I59" s="148"/>
      <c r="J59" s="148"/>
      <c r="K59" s="148"/>
      <c r="L59" s="148"/>
    </row>
    <row r="60" spans="1:12" x14ac:dyDescent="0.25">
      <c r="A60"/>
      <c r="B60"/>
      <c r="C60"/>
      <c r="D60"/>
      <c r="E60"/>
      <c r="F60"/>
      <c r="G60"/>
      <c r="H60" s="148"/>
      <c r="I60" s="148"/>
      <c r="J60" s="148"/>
      <c r="K60" s="148"/>
      <c r="L60" s="148"/>
    </row>
    <row r="61" spans="1:12" x14ac:dyDescent="0.25">
      <c r="A61"/>
      <c r="B61"/>
      <c r="C61"/>
      <c r="D61"/>
      <c r="E61"/>
      <c r="F61"/>
      <c r="G61"/>
      <c r="H61" s="148"/>
      <c r="I61" s="148"/>
      <c r="J61" s="148"/>
      <c r="K61" s="148"/>
      <c r="L61" s="148"/>
    </row>
    <row r="62" spans="1:12" x14ac:dyDescent="0.25">
      <c r="A62"/>
      <c r="B62"/>
      <c r="C62"/>
      <c r="D62"/>
      <c r="E62"/>
      <c r="F62"/>
      <c r="G62"/>
      <c r="H62" s="148"/>
      <c r="I62" s="148"/>
      <c r="J62" s="148"/>
      <c r="K62" s="148"/>
      <c r="L62" s="148"/>
    </row>
    <row r="63" spans="1:12" x14ac:dyDescent="0.25">
      <c r="A63"/>
      <c r="B63"/>
      <c r="C63"/>
      <c r="D63"/>
      <c r="E63"/>
      <c r="F63"/>
      <c r="G63"/>
      <c r="H63" s="148"/>
      <c r="I63" s="148"/>
      <c r="J63" s="148"/>
      <c r="K63" s="148"/>
      <c r="L63" s="148"/>
    </row>
    <row r="64" spans="1:12" x14ac:dyDescent="0.25">
      <c r="A64"/>
      <c r="B64"/>
      <c r="C64"/>
      <c r="D64"/>
      <c r="E64"/>
      <c r="F64"/>
      <c r="G64"/>
      <c r="H64" s="148"/>
      <c r="I64" s="148"/>
      <c r="J64" s="148"/>
      <c r="K64" s="148"/>
      <c r="L64" s="148"/>
    </row>
    <row r="65" spans="1:12" x14ac:dyDescent="0.25">
      <c r="A65"/>
      <c r="B65"/>
      <c r="C65"/>
      <c r="D65"/>
      <c r="E65"/>
      <c r="F65"/>
      <c r="G65"/>
      <c r="H65" s="148"/>
      <c r="I65" s="148"/>
      <c r="J65" s="148"/>
      <c r="K65" s="148"/>
      <c r="L65" s="148"/>
    </row>
    <row r="66" spans="1:12" x14ac:dyDescent="0.25">
      <c r="A66"/>
      <c r="B66"/>
      <c r="C66"/>
      <c r="D66"/>
      <c r="E66"/>
      <c r="F66"/>
      <c r="G66"/>
      <c r="H66" s="148"/>
      <c r="I66" s="148"/>
      <c r="J66" s="148"/>
      <c r="K66" s="148"/>
      <c r="L66" s="148"/>
    </row>
    <row r="67" spans="1:12" x14ac:dyDescent="0.25">
      <c r="A67"/>
      <c r="B67"/>
      <c r="C67"/>
      <c r="D67"/>
      <c r="E67"/>
      <c r="F67"/>
      <c r="G67"/>
      <c r="H67" s="148"/>
      <c r="I67" s="148"/>
      <c r="J67" s="148"/>
      <c r="K67" s="148"/>
      <c r="L67" s="148"/>
    </row>
    <row r="68" spans="1:12" x14ac:dyDescent="0.25">
      <c r="A68"/>
      <c r="B68"/>
      <c r="C68"/>
      <c r="D68"/>
      <c r="E68"/>
      <c r="F68"/>
      <c r="G68"/>
      <c r="H68" s="148"/>
      <c r="I68" s="148"/>
      <c r="J68" s="148"/>
      <c r="K68" s="148"/>
      <c r="L68" s="148"/>
    </row>
    <row r="69" spans="1:12" x14ac:dyDescent="0.25">
      <c r="A69"/>
      <c r="B69"/>
      <c r="C69"/>
      <c r="D69"/>
      <c r="E69"/>
      <c r="F69"/>
      <c r="G69"/>
      <c r="H69" s="148"/>
      <c r="I69" s="148"/>
      <c r="J69" s="148"/>
      <c r="K69" s="148"/>
      <c r="L69" s="148"/>
    </row>
    <row r="70" spans="1:12" x14ac:dyDescent="0.25">
      <c r="A70"/>
      <c r="B70"/>
      <c r="C70"/>
      <c r="D70"/>
      <c r="E70"/>
      <c r="F70"/>
      <c r="G70"/>
      <c r="H70" s="148"/>
      <c r="I70" s="148"/>
      <c r="J70" s="148"/>
      <c r="K70" s="148"/>
      <c r="L70" s="148"/>
    </row>
    <row r="71" spans="1:12" x14ac:dyDescent="0.25">
      <c r="A71"/>
      <c r="B71"/>
      <c r="C71"/>
      <c r="D71"/>
      <c r="E71"/>
      <c r="F71"/>
      <c r="G71"/>
      <c r="H71" s="148"/>
      <c r="I71" s="148"/>
      <c r="J71" s="148"/>
      <c r="K71" s="148"/>
      <c r="L71" s="148"/>
    </row>
    <row r="72" spans="1:12" x14ac:dyDescent="0.25">
      <c r="A72"/>
      <c r="B72"/>
      <c r="C72"/>
      <c r="D72"/>
      <c r="E72"/>
      <c r="F72"/>
      <c r="G72"/>
      <c r="H72" s="148"/>
      <c r="I72" s="148"/>
      <c r="J72" s="148"/>
      <c r="K72" s="148"/>
      <c r="L72" s="148"/>
    </row>
    <row r="73" spans="1:12" x14ac:dyDescent="0.25">
      <c r="A73"/>
      <c r="B73"/>
      <c r="C73"/>
      <c r="D73"/>
      <c r="E73"/>
      <c r="F73"/>
      <c r="G73"/>
      <c r="H73" s="148"/>
      <c r="I73" s="148"/>
      <c r="J73" s="148"/>
      <c r="K73" s="148"/>
      <c r="L73" s="148"/>
    </row>
    <row r="74" spans="1:12" x14ac:dyDescent="0.25">
      <c r="A74"/>
      <c r="B74"/>
      <c r="C74"/>
      <c r="D74"/>
      <c r="E74"/>
      <c r="F74"/>
      <c r="G74"/>
      <c r="H74" s="148"/>
      <c r="I74" s="148"/>
      <c r="J74" s="148"/>
      <c r="K74" s="148"/>
      <c r="L74" s="148"/>
    </row>
    <row r="75" spans="1:12" x14ac:dyDescent="0.25">
      <c r="A75"/>
      <c r="B75"/>
      <c r="C75"/>
      <c r="D75"/>
      <c r="E75"/>
      <c r="F75"/>
      <c r="G75"/>
      <c r="H75" s="148"/>
      <c r="I75" s="148"/>
      <c r="J75" s="148"/>
      <c r="K75" s="148"/>
      <c r="L75" s="148"/>
    </row>
    <row r="76" spans="1:12" x14ac:dyDescent="0.25">
      <c r="A76"/>
      <c r="B76"/>
      <c r="C76"/>
      <c r="D76"/>
      <c r="E76"/>
      <c r="F76"/>
      <c r="G76"/>
      <c r="H76" s="148"/>
      <c r="I76" s="148"/>
      <c r="J76" s="148"/>
      <c r="K76" s="148"/>
      <c r="L76" s="148"/>
    </row>
    <row r="77" spans="1:12" x14ac:dyDescent="0.25">
      <c r="A77"/>
      <c r="B77"/>
      <c r="C77"/>
      <c r="D77"/>
      <c r="E77"/>
      <c r="F77"/>
      <c r="G77"/>
      <c r="H77" s="148"/>
      <c r="I77" s="148"/>
      <c r="J77" s="148"/>
      <c r="K77" s="148"/>
      <c r="L77" s="148"/>
    </row>
    <row r="78" spans="1:12" x14ac:dyDescent="0.25">
      <c r="A78"/>
      <c r="B78"/>
      <c r="C78"/>
      <c r="D78"/>
      <c r="E78"/>
      <c r="F78"/>
      <c r="G78"/>
      <c r="H78" s="148"/>
      <c r="I78" s="148"/>
      <c r="J78" s="148"/>
      <c r="K78" s="148"/>
      <c r="L78" s="148"/>
    </row>
    <row r="79" spans="1:12" x14ac:dyDescent="0.25">
      <c r="A79"/>
      <c r="B79"/>
      <c r="C79"/>
      <c r="D79"/>
      <c r="E79"/>
      <c r="F79"/>
      <c r="G79"/>
      <c r="H79" s="148"/>
      <c r="I79" s="148"/>
      <c r="J79" s="148"/>
      <c r="K79" s="148"/>
      <c r="L79" s="148"/>
    </row>
    <row r="80" spans="1:12" x14ac:dyDescent="0.25">
      <c r="A80"/>
      <c r="B80"/>
      <c r="C80"/>
      <c r="D80"/>
      <c r="E80"/>
      <c r="F80"/>
      <c r="G80"/>
      <c r="H80" s="148"/>
      <c r="I80" s="148"/>
      <c r="J80" s="148"/>
      <c r="K80" s="148"/>
      <c r="L80" s="148"/>
    </row>
    <row r="81" spans="1:12" x14ac:dyDescent="0.25">
      <c r="A81"/>
      <c r="B81"/>
      <c r="C81"/>
      <c r="D81"/>
      <c r="E81"/>
      <c r="F81"/>
      <c r="G81"/>
      <c r="H81" s="148"/>
      <c r="I81" s="148"/>
      <c r="J81" s="148"/>
      <c r="K81" s="148"/>
      <c r="L81" s="148"/>
    </row>
    <row r="82" spans="1:12" x14ac:dyDescent="0.25">
      <c r="A82"/>
      <c r="B82"/>
      <c r="C82"/>
      <c r="D82"/>
      <c r="E82"/>
      <c r="F82"/>
      <c r="G82"/>
      <c r="H82" s="148"/>
      <c r="I82" s="148"/>
      <c r="J82" s="148"/>
      <c r="K82" s="148"/>
      <c r="L82" s="148"/>
    </row>
    <row r="83" spans="1:12" x14ac:dyDescent="0.25">
      <c r="A83"/>
      <c r="B83"/>
      <c r="C83"/>
      <c r="D83"/>
      <c r="E83"/>
      <c r="F83"/>
      <c r="G83"/>
      <c r="H83" s="148"/>
      <c r="I83" s="148"/>
      <c r="J83" s="148"/>
      <c r="K83" s="148"/>
      <c r="L83" s="148"/>
    </row>
    <row r="84" spans="1:12" x14ac:dyDescent="0.25">
      <c r="A84"/>
      <c r="B84"/>
      <c r="C84"/>
      <c r="D84"/>
      <c r="E84"/>
      <c r="F84"/>
      <c r="G84"/>
      <c r="H84" s="148"/>
      <c r="I84" s="148"/>
      <c r="J84" s="148"/>
      <c r="K84" s="148"/>
      <c r="L84" s="148"/>
    </row>
    <row r="85" spans="1:12" x14ac:dyDescent="0.25">
      <c r="A85"/>
      <c r="B85"/>
      <c r="C85"/>
      <c r="D85"/>
      <c r="E85"/>
      <c r="F85"/>
      <c r="G85"/>
      <c r="H85" s="148"/>
      <c r="I85" s="148"/>
      <c r="J85" s="148"/>
      <c r="K85" s="148"/>
      <c r="L85" s="148"/>
    </row>
    <row r="86" spans="1:12" x14ac:dyDescent="0.25">
      <c r="A86"/>
      <c r="B86"/>
      <c r="C86"/>
      <c r="D86"/>
      <c r="E86"/>
      <c r="F86"/>
      <c r="G86"/>
      <c r="H86" s="148"/>
      <c r="I86" s="148"/>
      <c r="J86" s="148"/>
      <c r="K86" s="148"/>
      <c r="L86" s="148"/>
    </row>
    <row r="87" spans="1:12" x14ac:dyDescent="0.25">
      <c r="A87"/>
      <c r="B87"/>
      <c r="C87"/>
      <c r="D87"/>
      <c r="E87"/>
      <c r="F87"/>
      <c r="G87"/>
      <c r="H87" s="148"/>
      <c r="I87" s="148"/>
      <c r="J87" s="148"/>
      <c r="K87" s="148"/>
      <c r="L87" s="148"/>
    </row>
    <row r="88" spans="1:12" x14ac:dyDescent="0.25">
      <c r="A88"/>
      <c r="B88"/>
      <c r="C88"/>
      <c r="D88"/>
      <c r="E88"/>
      <c r="F88"/>
      <c r="G88"/>
      <c r="H88" s="148"/>
      <c r="I88" s="148"/>
      <c r="J88" s="148"/>
      <c r="K88" s="148"/>
      <c r="L88" s="148"/>
    </row>
    <row r="89" spans="1:12" x14ac:dyDescent="0.25">
      <c r="A89"/>
      <c r="B89"/>
      <c r="C89"/>
      <c r="D89"/>
      <c r="E89"/>
      <c r="F89"/>
      <c r="G89"/>
      <c r="H89" s="148"/>
      <c r="I89" s="148"/>
      <c r="J89" s="148"/>
      <c r="K89" s="148"/>
      <c r="L89" s="148"/>
    </row>
    <row r="90" spans="1:12" x14ac:dyDescent="0.25">
      <c r="A90"/>
      <c r="B90"/>
      <c r="C90"/>
      <c r="D90"/>
      <c r="E90"/>
      <c r="F90"/>
      <c r="G90"/>
      <c r="H90" s="148"/>
      <c r="I90" s="148"/>
      <c r="J90" s="148"/>
      <c r="K90" s="148"/>
      <c r="L90" s="148"/>
    </row>
    <row r="91" spans="1:12" x14ac:dyDescent="0.25">
      <c r="A91"/>
      <c r="B91"/>
      <c r="C91"/>
      <c r="D91"/>
      <c r="E91"/>
      <c r="F91"/>
      <c r="G91"/>
      <c r="H91" s="148"/>
      <c r="I91" s="148"/>
      <c r="J91" s="148"/>
      <c r="K91" s="148"/>
      <c r="L91" s="148"/>
    </row>
    <row r="92" spans="1:12" x14ac:dyDescent="0.25">
      <c r="A92"/>
      <c r="B92"/>
      <c r="C92"/>
      <c r="D92"/>
      <c r="E92"/>
      <c r="F92"/>
      <c r="G92"/>
      <c r="H92" s="148"/>
      <c r="I92" s="148"/>
      <c r="J92" s="148"/>
      <c r="K92" s="148"/>
      <c r="L92" s="148"/>
    </row>
    <row r="93" spans="1:12" x14ac:dyDescent="0.25">
      <c r="A93"/>
      <c r="B93"/>
      <c r="C93"/>
      <c r="D93"/>
      <c r="E93"/>
      <c r="F93"/>
      <c r="G93"/>
      <c r="H93" s="148"/>
      <c r="I93" s="148"/>
      <c r="J93" s="148"/>
      <c r="K93" s="148"/>
      <c r="L93" s="148"/>
    </row>
    <row r="94" spans="1:12" x14ac:dyDescent="0.25">
      <c r="A94"/>
      <c r="B94"/>
      <c r="C94"/>
      <c r="D94"/>
      <c r="E94"/>
      <c r="F94"/>
      <c r="G94"/>
      <c r="H94" s="148"/>
      <c r="I94" s="148"/>
      <c r="J94" s="148"/>
      <c r="K94" s="148"/>
      <c r="L94" s="148"/>
    </row>
    <row r="95" spans="1:12" x14ac:dyDescent="0.25">
      <c r="A95"/>
      <c r="B95"/>
      <c r="C95"/>
      <c r="D95"/>
      <c r="E95"/>
      <c r="F95"/>
      <c r="G95"/>
      <c r="H95" s="148"/>
      <c r="I95" s="148"/>
      <c r="J95" s="148"/>
      <c r="K95" s="148"/>
      <c r="L95" s="148"/>
    </row>
    <row r="96" spans="1:12" x14ac:dyDescent="0.25">
      <c r="A96"/>
      <c r="B96"/>
      <c r="C96"/>
      <c r="D96"/>
      <c r="E96"/>
      <c r="F96"/>
      <c r="G96"/>
      <c r="H96" s="148"/>
      <c r="I96" s="148"/>
      <c r="J96" s="148"/>
      <c r="K96" s="148"/>
      <c r="L96" s="148"/>
    </row>
    <row r="97" spans="1:12" x14ac:dyDescent="0.25">
      <c r="A97"/>
      <c r="B97"/>
      <c r="C97"/>
      <c r="D97"/>
      <c r="E97"/>
      <c r="F97"/>
      <c r="G97"/>
      <c r="H97" s="148"/>
      <c r="I97" s="148"/>
      <c r="J97" s="148"/>
      <c r="K97" s="148"/>
      <c r="L97" s="148"/>
    </row>
    <row r="98" spans="1:12" x14ac:dyDescent="0.25">
      <c r="A98"/>
      <c r="B98"/>
      <c r="C98"/>
      <c r="D98"/>
      <c r="E98"/>
      <c r="F98"/>
      <c r="G98"/>
      <c r="H98" s="148"/>
      <c r="I98" s="148"/>
      <c r="J98" s="148"/>
      <c r="K98" s="148"/>
      <c r="L98" s="148"/>
    </row>
    <row r="99" spans="1:12" x14ac:dyDescent="0.25">
      <c r="A99"/>
      <c r="B99"/>
      <c r="C99"/>
      <c r="D99"/>
      <c r="E99"/>
      <c r="F99"/>
      <c r="G99"/>
      <c r="H99" s="148"/>
      <c r="I99" s="148"/>
      <c r="J99" s="148"/>
      <c r="K99" s="148"/>
      <c r="L99" s="148"/>
    </row>
    <row r="100" spans="1:12" x14ac:dyDescent="0.25">
      <c r="A100"/>
      <c r="B100"/>
      <c r="C100"/>
      <c r="D100"/>
      <c r="E100"/>
      <c r="F100"/>
      <c r="G100"/>
      <c r="H100" s="148"/>
      <c r="I100" s="148"/>
      <c r="J100" s="148"/>
      <c r="K100" s="148"/>
      <c r="L100" s="148"/>
    </row>
    <row r="101" spans="1:12" x14ac:dyDescent="0.25">
      <c r="A101"/>
      <c r="B101"/>
      <c r="C101"/>
      <c r="D101"/>
      <c r="E101"/>
      <c r="F101"/>
      <c r="G101"/>
      <c r="H101" s="148"/>
      <c r="I101" s="148"/>
      <c r="J101" s="148"/>
      <c r="K101" s="148"/>
      <c r="L101" s="148"/>
    </row>
    <row r="102" spans="1:12" x14ac:dyDescent="0.25">
      <c r="A102"/>
      <c r="B102"/>
      <c r="C102"/>
      <c r="D102"/>
      <c r="E102"/>
      <c r="F102"/>
      <c r="G102"/>
      <c r="H102" s="148"/>
      <c r="I102" s="148"/>
      <c r="J102" s="148"/>
      <c r="K102" s="148"/>
      <c r="L102" s="148"/>
    </row>
    <row r="103" spans="1:12" x14ac:dyDescent="0.25">
      <c r="A103"/>
      <c r="B103"/>
      <c r="C103"/>
      <c r="D103"/>
      <c r="E103"/>
      <c r="F103"/>
      <c r="G103"/>
      <c r="H103" s="148"/>
      <c r="I103" s="148"/>
      <c r="J103" s="148"/>
      <c r="K103" s="148"/>
      <c r="L103" s="148"/>
    </row>
    <row r="104" spans="1:12" x14ac:dyDescent="0.25">
      <c r="A104"/>
      <c r="B104"/>
      <c r="C104"/>
      <c r="D104"/>
      <c r="E104"/>
      <c r="F104"/>
      <c r="G104"/>
      <c r="H104" s="148"/>
      <c r="I104" s="148"/>
      <c r="J104" s="148"/>
      <c r="K104" s="148"/>
      <c r="L104" s="148"/>
    </row>
    <row r="105" spans="1:12" x14ac:dyDescent="0.25">
      <c r="A105"/>
      <c r="B105"/>
      <c r="C105"/>
      <c r="D105"/>
      <c r="E105"/>
      <c r="F105"/>
      <c r="G105"/>
      <c r="H105" s="148"/>
      <c r="I105" s="148"/>
      <c r="J105" s="148"/>
      <c r="K105" s="148"/>
      <c r="L105" s="148"/>
    </row>
    <row r="106" spans="1:12" x14ac:dyDescent="0.25">
      <c r="A106"/>
      <c r="B106"/>
      <c r="C106"/>
      <c r="D106"/>
      <c r="E106"/>
      <c r="F106"/>
      <c r="G106"/>
      <c r="H106" s="148"/>
      <c r="I106" s="148"/>
      <c r="J106" s="148"/>
      <c r="K106" s="148"/>
      <c r="L106" s="148"/>
    </row>
    <row r="107" spans="1:12" x14ac:dyDescent="0.25">
      <c r="A107"/>
      <c r="B107"/>
      <c r="C107"/>
      <c r="D107"/>
      <c r="E107"/>
      <c r="F107"/>
      <c r="G107"/>
      <c r="H107" s="148"/>
      <c r="I107" s="148"/>
      <c r="J107" s="148"/>
      <c r="K107" s="148"/>
      <c r="L107" s="148"/>
    </row>
    <row r="108" spans="1:12" x14ac:dyDescent="0.25">
      <c r="A108"/>
      <c r="B108"/>
      <c r="C108"/>
      <c r="D108"/>
      <c r="E108"/>
      <c r="F108"/>
      <c r="G108"/>
      <c r="H108" s="148"/>
      <c r="I108" s="148"/>
      <c r="J108" s="148"/>
      <c r="K108" s="148"/>
      <c r="L108" s="148"/>
    </row>
    <row r="109" spans="1:12" x14ac:dyDescent="0.25">
      <c r="A109"/>
      <c r="B109"/>
      <c r="C109"/>
      <c r="D109"/>
      <c r="E109"/>
      <c r="F109"/>
      <c r="G109"/>
      <c r="H109" s="148"/>
      <c r="I109" s="148"/>
      <c r="J109" s="148"/>
      <c r="K109" s="148"/>
      <c r="L109" s="148"/>
    </row>
    <row r="110" spans="1:12" x14ac:dyDescent="0.25">
      <c r="A110"/>
      <c r="B110"/>
      <c r="C110"/>
      <c r="D110"/>
      <c r="E110"/>
      <c r="F110"/>
      <c r="G110"/>
      <c r="H110" s="148"/>
      <c r="I110" s="148"/>
      <c r="J110" s="148"/>
      <c r="K110" s="148"/>
      <c r="L110" s="148"/>
    </row>
    <row r="111" spans="1:12" x14ac:dyDescent="0.25">
      <c r="A111"/>
      <c r="B111"/>
      <c r="C111"/>
      <c r="D111"/>
      <c r="E111"/>
      <c r="F111"/>
      <c r="G111"/>
      <c r="H111" s="148"/>
      <c r="I111" s="148"/>
      <c r="J111" s="148"/>
      <c r="K111" s="148"/>
      <c r="L111" s="148"/>
    </row>
    <row r="112" spans="1:12" x14ac:dyDescent="0.25">
      <c r="A112"/>
      <c r="B112"/>
      <c r="C112"/>
      <c r="D112"/>
      <c r="E112"/>
      <c r="F112"/>
      <c r="G112"/>
      <c r="H112" s="148"/>
      <c r="I112" s="148"/>
      <c r="J112" s="148"/>
      <c r="K112" s="148"/>
      <c r="L112" s="148"/>
    </row>
    <row r="113" spans="1:12" x14ac:dyDescent="0.25">
      <c r="A113"/>
      <c r="B113"/>
      <c r="C113"/>
      <c r="D113"/>
      <c r="E113"/>
      <c r="F113"/>
      <c r="G113"/>
      <c r="H113" s="148"/>
      <c r="I113" s="148"/>
      <c r="J113" s="148"/>
      <c r="K113" s="148"/>
      <c r="L113" s="148"/>
    </row>
    <row r="114" spans="1:12" x14ac:dyDescent="0.25">
      <c r="A114"/>
      <c r="B114"/>
      <c r="C114"/>
      <c r="D114"/>
      <c r="E114"/>
      <c r="F114"/>
      <c r="G114"/>
      <c r="H114" s="148"/>
      <c r="I114" s="148"/>
      <c r="J114" s="148"/>
      <c r="K114" s="148"/>
      <c r="L114" s="148"/>
    </row>
    <row r="115" spans="1:12" x14ac:dyDescent="0.25">
      <c r="A115"/>
      <c r="B115"/>
      <c r="C115"/>
      <c r="D115"/>
      <c r="E115"/>
      <c r="F115"/>
      <c r="G115"/>
      <c r="H115" s="148"/>
      <c r="I115" s="148"/>
      <c r="J115" s="148"/>
      <c r="K115" s="148"/>
      <c r="L115" s="148"/>
    </row>
    <row r="116" spans="1:12" x14ac:dyDescent="0.25">
      <c r="A116"/>
      <c r="B116"/>
      <c r="C116"/>
      <c r="D116"/>
      <c r="E116"/>
      <c r="F116"/>
      <c r="G116"/>
    </row>
    <row r="117" spans="1:12" x14ac:dyDescent="0.25">
      <c r="A117"/>
      <c r="B117"/>
      <c r="C117"/>
      <c r="D117"/>
      <c r="E117"/>
      <c r="F117"/>
      <c r="G117"/>
    </row>
    <row r="118" spans="1:12" x14ac:dyDescent="0.25">
      <c r="A118"/>
      <c r="B118"/>
      <c r="C118"/>
      <c r="D118"/>
      <c r="E118"/>
      <c r="F118"/>
      <c r="G118"/>
    </row>
    <row r="119" spans="1:12" x14ac:dyDescent="0.25">
      <c r="A119"/>
      <c r="B119"/>
      <c r="C119"/>
      <c r="D119"/>
      <c r="E119"/>
      <c r="F119"/>
      <c r="G119"/>
    </row>
    <row r="120" spans="1:12" x14ac:dyDescent="0.25">
      <c r="A120"/>
      <c r="B120"/>
      <c r="C120"/>
      <c r="D120"/>
      <c r="E120"/>
      <c r="F120"/>
      <c r="G120"/>
    </row>
    <row r="121" spans="1:12" x14ac:dyDescent="0.25">
      <c r="A121"/>
      <c r="B121"/>
      <c r="C121"/>
      <c r="D121"/>
      <c r="E121"/>
      <c r="F121"/>
      <c r="G121"/>
    </row>
    <row r="122" spans="1:12" x14ac:dyDescent="0.25">
      <c r="A122"/>
      <c r="B122"/>
      <c r="C122"/>
      <c r="D122"/>
      <c r="E122"/>
      <c r="F122"/>
      <c r="G122"/>
    </row>
    <row r="123" spans="1:12" x14ac:dyDescent="0.25">
      <c r="A123"/>
      <c r="B123"/>
      <c r="C123"/>
      <c r="D123"/>
      <c r="E123"/>
      <c r="F123"/>
      <c r="G123"/>
    </row>
    <row r="124" spans="1:12" x14ac:dyDescent="0.25">
      <c r="A124"/>
      <c r="B124"/>
      <c r="C124"/>
      <c r="D124"/>
      <c r="E124"/>
      <c r="F124"/>
      <c r="G124"/>
    </row>
    <row r="125" spans="1:12" x14ac:dyDescent="0.25">
      <c r="A125"/>
      <c r="B125"/>
      <c r="C125"/>
      <c r="D125"/>
      <c r="E125"/>
      <c r="F125"/>
      <c r="G125"/>
    </row>
    <row r="126" spans="1:12" x14ac:dyDescent="0.25">
      <c r="A126"/>
      <c r="B126"/>
      <c r="C126"/>
      <c r="D126"/>
      <c r="E126"/>
      <c r="F126"/>
      <c r="G126"/>
    </row>
    <row r="127" spans="1:12" x14ac:dyDescent="0.25">
      <c r="A127"/>
      <c r="B127"/>
      <c r="C127"/>
      <c r="D127"/>
      <c r="E127"/>
      <c r="F127"/>
      <c r="G127"/>
    </row>
    <row r="128" spans="1:12" x14ac:dyDescent="0.25">
      <c r="A128"/>
      <c r="B128"/>
      <c r="C128"/>
      <c r="D128"/>
      <c r="E128"/>
      <c r="F128"/>
      <c r="G128"/>
    </row>
    <row r="129" spans="1:7" x14ac:dyDescent="0.25">
      <c r="A129"/>
      <c r="B129"/>
      <c r="C129"/>
      <c r="D129"/>
      <c r="E129"/>
      <c r="F129"/>
      <c r="G129"/>
    </row>
    <row r="130" spans="1:7" x14ac:dyDescent="0.25">
      <c r="A130"/>
      <c r="B130"/>
      <c r="C130"/>
      <c r="D130"/>
      <c r="E130"/>
      <c r="F130"/>
      <c r="G130"/>
    </row>
    <row r="131" spans="1:7" x14ac:dyDescent="0.25">
      <c r="A131"/>
      <c r="B131"/>
      <c r="C131"/>
      <c r="D131"/>
      <c r="E131"/>
      <c r="F131"/>
      <c r="G131"/>
    </row>
    <row r="132" spans="1:7" x14ac:dyDescent="0.25">
      <c r="A132"/>
      <c r="B132"/>
      <c r="C132"/>
      <c r="D132"/>
      <c r="E132"/>
      <c r="F132"/>
      <c r="G132"/>
    </row>
    <row r="133" spans="1:7" x14ac:dyDescent="0.25">
      <c r="A133"/>
      <c r="B133"/>
      <c r="C133"/>
      <c r="D133"/>
      <c r="E133"/>
      <c r="F133"/>
      <c r="G133"/>
    </row>
    <row r="134" spans="1:7" x14ac:dyDescent="0.25">
      <c r="A134"/>
      <c r="B134"/>
      <c r="C134"/>
      <c r="D134"/>
      <c r="E134"/>
      <c r="F134"/>
      <c r="G134"/>
    </row>
    <row r="135" spans="1:7" x14ac:dyDescent="0.25">
      <c r="A135"/>
      <c r="B135"/>
      <c r="C135"/>
      <c r="D135"/>
      <c r="E135"/>
      <c r="F135"/>
      <c r="G135"/>
    </row>
    <row r="136" spans="1:7" x14ac:dyDescent="0.25">
      <c r="A136"/>
      <c r="B136"/>
      <c r="C136"/>
      <c r="D136"/>
      <c r="E136"/>
      <c r="F136"/>
      <c r="G136"/>
    </row>
    <row r="137" spans="1:7" x14ac:dyDescent="0.25">
      <c r="A137"/>
      <c r="B137"/>
      <c r="C137"/>
      <c r="D137"/>
      <c r="E137"/>
      <c r="F137"/>
      <c r="G137"/>
    </row>
    <row r="138" spans="1:7" x14ac:dyDescent="0.25">
      <c r="A138"/>
      <c r="B138"/>
      <c r="C138"/>
      <c r="D138"/>
      <c r="E138"/>
      <c r="F138"/>
      <c r="G138"/>
    </row>
    <row r="139" spans="1:7" x14ac:dyDescent="0.25">
      <c r="A139"/>
      <c r="B139"/>
      <c r="C139"/>
      <c r="D139"/>
      <c r="E139"/>
      <c r="F139"/>
      <c r="G139"/>
    </row>
    <row r="140" spans="1:7" x14ac:dyDescent="0.25">
      <c r="A140"/>
      <c r="B140"/>
      <c r="C140"/>
      <c r="D140"/>
      <c r="E140"/>
      <c r="F140"/>
      <c r="G140"/>
    </row>
    <row r="141" spans="1:7" x14ac:dyDescent="0.25">
      <c r="A141"/>
      <c r="B141"/>
      <c r="C141"/>
      <c r="D141"/>
      <c r="E141"/>
      <c r="F141"/>
      <c r="G141"/>
    </row>
    <row r="142" spans="1:7" x14ac:dyDescent="0.25">
      <c r="A142"/>
      <c r="B142"/>
      <c r="C142"/>
      <c r="D142"/>
      <c r="E142"/>
      <c r="F142"/>
      <c r="G142"/>
    </row>
    <row r="143" spans="1:7" x14ac:dyDescent="0.25">
      <c r="A143"/>
      <c r="B143"/>
      <c r="C143"/>
      <c r="D143"/>
      <c r="E143"/>
      <c r="F143"/>
      <c r="G143"/>
    </row>
    <row r="144" spans="1:7" x14ac:dyDescent="0.25">
      <c r="A144"/>
      <c r="B144"/>
      <c r="C144"/>
      <c r="D144"/>
      <c r="E144"/>
      <c r="F144"/>
      <c r="G144"/>
    </row>
    <row r="145" spans="1:7" x14ac:dyDescent="0.25">
      <c r="A145"/>
      <c r="B145"/>
      <c r="C145"/>
      <c r="D145"/>
      <c r="E145"/>
      <c r="F145"/>
      <c r="G145"/>
    </row>
    <row r="146" spans="1:7" x14ac:dyDescent="0.25">
      <c r="A146"/>
      <c r="B146"/>
      <c r="C146"/>
      <c r="D146"/>
      <c r="E146"/>
      <c r="F146"/>
      <c r="G146"/>
    </row>
    <row r="147" spans="1:7" x14ac:dyDescent="0.25">
      <c r="A147"/>
      <c r="B147"/>
      <c r="C147"/>
      <c r="D147"/>
      <c r="E147"/>
      <c r="F147"/>
      <c r="G147"/>
    </row>
    <row r="148" spans="1:7" x14ac:dyDescent="0.25">
      <c r="A148"/>
      <c r="B148"/>
      <c r="C148"/>
      <c r="D148"/>
      <c r="E148"/>
      <c r="F148"/>
      <c r="G148"/>
    </row>
    <row r="149" spans="1:7" x14ac:dyDescent="0.25">
      <c r="A149"/>
      <c r="B149"/>
      <c r="C149"/>
      <c r="D149"/>
      <c r="E149"/>
      <c r="F149"/>
      <c r="G149"/>
    </row>
    <row r="150" spans="1:7" x14ac:dyDescent="0.25">
      <c r="A150"/>
      <c r="B150"/>
      <c r="C150"/>
      <c r="D150"/>
      <c r="E150"/>
      <c r="F150"/>
      <c r="G150"/>
    </row>
    <row r="151" spans="1:7" x14ac:dyDescent="0.25">
      <c r="A151"/>
      <c r="B151"/>
      <c r="C151"/>
      <c r="D151"/>
      <c r="E151"/>
      <c r="F151"/>
      <c r="G151"/>
    </row>
    <row r="152" spans="1:7" x14ac:dyDescent="0.25">
      <c r="A152"/>
      <c r="B152"/>
      <c r="C152"/>
      <c r="D152"/>
      <c r="E152"/>
      <c r="F152"/>
      <c r="G152"/>
    </row>
    <row r="153" spans="1:7" x14ac:dyDescent="0.25">
      <c r="A153"/>
      <c r="B153"/>
      <c r="C153"/>
      <c r="D153"/>
      <c r="E153"/>
      <c r="F153"/>
      <c r="G153"/>
    </row>
    <row r="154" spans="1:7" x14ac:dyDescent="0.25">
      <c r="A154"/>
      <c r="B154"/>
      <c r="C154"/>
      <c r="D154"/>
      <c r="E154"/>
      <c r="F154"/>
      <c r="G154"/>
    </row>
    <row r="155" spans="1:7" x14ac:dyDescent="0.25">
      <c r="A155"/>
      <c r="B155"/>
      <c r="C155"/>
      <c r="D155"/>
      <c r="E155"/>
      <c r="F155"/>
      <c r="G155"/>
    </row>
    <row r="156" spans="1:7" x14ac:dyDescent="0.25">
      <c r="A156"/>
      <c r="B156"/>
      <c r="C156"/>
      <c r="D156"/>
      <c r="E156"/>
      <c r="F156"/>
      <c r="G156"/>
    </row>
    <row r="157" spans="1:7" x14ac:dyDescent="0.25">
      <c r="A157" s="148"/>
      <c r="B157" s="148"/>
      <c r="C157" s="179"/>
      <c r="D157" s="148"/>
      <c r="E157" s="148"/>
      <c r="F157" s="190"/>
      <c r="G157" s="148"/>
    </row>
    <row r="158" spans="1:7" x14ac:dyDescent="0.25">
      <c r="A158" s="148"/>
      <c r="B158" s="148"/>
      <c r="C158" s="179"/>
      <c r="D158" s="148"/>
      <c r="E158" s="148"/>
      <c r="F158" s="190"/>
      <c r="G158" s="148"/>
    </row>
    <row r="159" spans="1:7" x14ac:dyDescent="0.25">
      <c r="A159" s="148"/>
      <c r="B159" s="148"/>
      <c r="C159" s="179"/>
      <c r="D159" s="148"/>
      <c r="E159" s="148"/>
      <c r="F159" s="190"/>
      <c r="G159" s="148"/>
    </row>
    <row r="160" spans="1:7" x14ac:dyDescent="0.25">
      <c r="A160" s="148"/>
      <c r="B160" s="148"/>
      <c r="C160" s="179"/>
      <c r="D160" s="148"/>
      <c r="E160" s="148"/>
      <c r="F160" s="190"/>
      <c r="G160" s="148"/>
    </row>
    <row r="161" spans="1:7" x14ac:dyDescent="0.25">
      <c r="A161" s="148"/>
      <c r="B161" s="148"/>
      <c r="C161" s="179"/>
      <c r="D161" s="148"/>
      <c r="E161" s="148"/>
      <c r="F161" s="190"/>
      <c r="G161" s="148"/>
    </row>
    <row r="162" spans="1:7" x14ac:dyDescent="0.25">
      <c r="A162" s="148"/>
      <c r="B162" s="148"/>
      <c r="C162" s="179"/>
      <c r="D162" s="148"/>
      <c r="E162" s="148"/>
      <c r="F162" s="190"/>
      <c r="G162" s="148"/>
    </row>
    <row r="163" spans="1:7" x14ac:dyDescent="0.25">
      <c r="A163" s="148"/>
      <c r="B163" s="148"/>
      <c r="C163" s="179"/>
      <c r="D163" s="148"/>
      <c r="E163" s="148"/>
      <c r="F163" s="190"/>
      <c r="G163" s="148"/>
    </row>
    <row r="164" spans="1:7" x14ac:dyDescent="0.25">
      <c r="A164" s="148"/>
      <c r="B164" s="148"/>
      <c r="C164" s="179"/>
      <c r="D164" s="148"/>
      <c r="E164" s="148"/>
      <c r="F164" s="190"/>
      <c r="G164" s="148"/>
    </row>
    <row r="165" spans="1:7" x14ac:dyDescent="0.25">
      <c r="A165" s="148"/>
      <c r="B165" s="148"/>
      <c r="C165" s="179"/>
      <c r="D165" s="148"/>
      <c r="E165" s="148"/>
      <c r="F165" s="190"/>
      <c r="G165" s="148"/>
    </row>
    <row r="166" spans="1:7" x14ac:dyDescent="0.25">
      <c r="A166" s="148"/>
      <c r="B166" s="148"/>
      <c r="C166" s="179"/>
      <c r="D166" s="148"/>
      <c r="E166" s="148"/>
      <c r="F166" s="190"/>
      <c r="G166" s="148"/>
    </row>
    <row r="167" spans="1:7" x14ac:dyDescent="0.25">
      <c r="A167" s="148"/>
      <c r="B167" s="148"/>
      <c r="C167" s="179"/>
      <c r="D167" s="148"/>
      <c r="E167" s="148"/>
      <c r="F167" s="190"/>
      <c r="G167" s="148"/>
    </row>
    <row r="168" spans="1:7" x14ac:dyDescent="0.25">
      <c r="A168" s="148"/>
      <c r="B168" s="148"/>
      <c r="C168" s="179"/>
      <c r="D168" s="148"/>
      <c r="E168" s="148"/>
      <c r="F168" s="190"/>
      <c r="G168" s="148"/>
    </row>
    <row r="169" spans="1:7" x14ac:dyDescent="0.25">
      <c r="A169" s="148"/>
      <c r="B169" s="148"/>
      <c r="C169" s="179"/>
      <c r="D169" s="148"/>
      <c r="E169" s="148"/>
      <c r="F169" s="190"/>
      <c r="G169" s="148"/>
    </row>
    <row r="170" spans="1:7" x14ac:dyDescent="0.25">
      <c r="A170" s="148"/>
      <c r="B170" s="148"/>
      <c r="C170" s="179"/>
      <c r="D170" s="148"/>
      <c r="E170" s="148"/>
      <c r="F170" s="190"/>
      <c r="G170" s="148"/>
    </row>
    <row r="171" spans="1:7" x14ac:dyDescent="0.25">
      <c r="A171" s="148"/>
      <c r="B171" s="148"/>
      <c r="C171" s="179"/>
      <c r="D171" s="148"/>
      <c r="E171" s="148"/>
      <c r="F171" s="190"/>
      <c r="G171" s="148"/>
    </row>
    <row r="172" spans="1:7" x14ac:dyDescent="0.25">
      <c r="A172" s="148"/>
      <c r="B172" s="148"/>
      <c r="C172" s="179"/>
      <c r="D172" s="148"/>
      <c r="E172" s="148"/>
      <c r="F172" s="190"/>
      <c r="G172" s="148"/>
    </row>
    <row r="173" spans="1:7" x14ac:dyDescent="0.25">
      <c r="A173" s="148"/>
      <c r="B173" s="148"/>
      <c r="C173" s="179"/>
      <c r="D173" s="148"/>
      <c r="E173" s="148"/>
      <c r="F173" s="190"/>
      <c r="G173" s="148"/>
    </row>
    <row r="174" spans="1:7" x14ac:dyDescent="0.25">
      <c r="A174" s="148"/>
      <c r="B174" s="148"/>
      <c r="C174" s="179"/>
      <c r="D174" s="148"/>
      <c r="E174" s="148"/>
      <c r="F174" s="190"/>
      <c r="G174" s="148"/>
    </row>
    <row r="175" spans="1:7" x14ac:dyDescent="0.25">
      <c r="A175" s="148"/>
      <c r="B175" s="148"/>
      <c r="C175" s="179"/>
      <c r="D175" s="148"/>
      <c r="E175" s="148"/>
      <c r="F175" s="190"/>
      <c r="G175" s="148"/>
    </row>
    <row r="176" spans="1:7" x14ac:dyDescent="0.25">
      <c r="A176" s="148"/>
      <c r="B176" s="148"/>
      <c r="C176" s="179"/>
      <c r="D176" s="148"/>
      <c r="E176" s="148"/>
      <c r="F176" s="190"/>
      <c r="G176" s="148"/>
    </row>
    <row r="177" spans="1:7" x14ac:dyDescent="0.25">
      <c r="A177" s="148"/>
      <c r="B177" s="148"/>
      <c r="C177" s="179"/>
      <c r="D177" s="148"/>
      <c r="E177" s="148"/>
      <c r="F177" s="190"/>
      <c r="G177" s="148"/>
    </row>
    <row r="178" spans="1:7" x14ac:dyDescent="0.25">
      <c r="A178" s="148"/>
      <c r="B178" s="148"/>
      <c r="C178" s="179"/>
      <c r="D178" s="148"/>
      <c r="E178" s="148"/>
      <c r="F178" s="190"/>
      <c r="G178" s="148"/>
    </row>
    <row r="179" spans="1:7" x14ac:dyDescent="0.25">
      <c r="A179" s="148"/>
      <c r="B179" s="148"/>
      <c r="C179" s="179"/>
      <c r="D179" s="148"/>
      <c r="E179" s="148"/>
      <c r="F179" s="190"/>
      <c r="G179" s="148"/>
    </row>
    <row r="180" spans="1:7" x14ac:dyDescent="0.25">
      <c r="A180" s="148"/>
      <c r="B180" s="148"/>
      <c r="C180" s="179"/>
      <c r="D180" s="148"/>
      <c r="E180" s="148"/>
      <c r="F180" s="190"/>
      <c r="G180" s="148"/>
    </row>
    <row r="181" spans="1:7" x14ac:dyDescent="0.25">
      <c r="A181" s="148"/>
      <c r="B181" s="148"/>
      <c r="C181" s="179"/>
      <c r="D181" s="148"/>
      <c r="E181" s="148"/>
      <c r="F181" s="190"/>
      <c r="G181" s="148"/>
    </row>
    <row r="182" spans="1:7" x14ac:dyDescent="0.25">
      <c r="A182" s="148"/>
      <c r="B182" s="148"/>
      <c r="C182" s="179"/>
      <c r="D182" s="148"/>
      <c r="E182" s="148"/>
      <c r="F182" s="190"/>
      <c r="G182" s="148"/>
    </row>
    <row r="183" spans="1:7" x14ac:dyDescent="0.25">
      <c r="A183" s="148"/>
      <c r="B183" s="148"/>
      <c r="C183" s="179"/>
      <c r="D183" s="148"/>
      <c r="E183" s="148"/>
      <c r="F183" s="190"/>
      <c r="G183" s="148"/>
    </row>
    <row r="184" spans="1:7" x14ac:dyDescent="0.25">
      <c r="A184" s="148"/>
      <c r="B184" s="148"/>
      <c r="C184" s="179"/>
      <c r="D184" s="148"/>
      <c r="E184" s="148"/>
      <c r="F184" s="190"/>
      <c r="G184" s="148"/>
    </row>
    <row r="185" spans="1:7" x14ac:dyDescent="0.25">
      <c r="A185" s="148"/>
      <c r="B185" s="148"/>
      <c r="C185" s="179"/>
      <c r="D185" s="148"/>
      <c r="E185" s="148"/>
      <c r="F185" s="190"/>
      <c r="G185" s="148"/>
    </row>
    <row r="186" spans="1:7" x14ac:dyDescent="0.25">
      <c r="A186" s="148"/>
      <c r="B186" s="148"/>
      <c r="C186" s="179"/>
      <c r="D186" s="148"/>
      <c r="E186" s="148"/>
      <c r="F186" s="190"/>
      <c r="G186" s="148"/>
    </row>
    <row r="187" spans="1:7" x14ac:dyDescent="0.25">
      <c r="A187" s="148"/>
      <c r="B187" s="148"/>
      <c r="C187" s="179"/>
      <c r="D187" s="148"/>
      <c r="E187" s="148"/>
      <c r="F187" s="190"/>
      <c r="G187" s="148"/>
    </row>
    <row r="188" spans="1:7" x14ac:dyDescent="0.25">
      <c r="A188" s="148"/>
      <c r="B188" s="148"/>
      <c r="C188" s="179"/>
      <c r="D188" s="148"/>
      <c r="E188" s="148"/>
      <c r="F188" s="190"/>
      <c r="G188" s="148"/>
    </row>
    <row r="189" spans="1:7" x14ac:dyDescent="0.25">
      <c r="A189" s="148"/>
      <c r="B189" s="148"/>
      <c r="C189" s="179"/>
      <c r="D189" s="148"/>
      <c r="E189" s="148"/>
      <c r="F189" s="190"/>
      <c r="G189" s="148"/>
    </row>
    <row r="190" spans="1:7" x14ac:dyDescent="0.25">
      <c r="A190" s="148"/>
      <c r="B190" s="148"/>
      <c r="C190" s="179"/>
      <c r="D190" s="148"/>
      <c r="E190" s="148"/>
      <c r="F190" s="190"/>
      <c r="G190" s="148"/>
    </row>
    <row r="191" spans="1:7" x14ac:dyDescent="0.25">
      <c r="A191" s="148"/>
      <c r="B191" s="148"/>
      <c r="C191" s="179"/>
      <c r="D191" s="148"/>
      <c r="E191" s="148"/>
      <c r="F191" s="190"/>
      <c r="G191" s="148"/>
    </row>
    <row r="192" spans="1:7" x14ac:dyDescent="0.25">
      <c r="A192" s="148"/>
      <c r="B192" s="148"/>
      <c r="C192" s="179"/>
      <c r="D192" s="148"/>
      <c r="E192" s="148"/>
      <c r="F192" s="190"/>
      <c r="G192" s="148"/>
    </row>
    <row r="193" spans="1:7" x14ac:dyDescent="0.25">
      <c r="A193" s="148"/>
      <c r="B193" s="148"/>
      <c r="C193" s="179"/>
      <c r="D193" s="148"/>
      <c r="E193" s="148"/>
      <c r="F193" s="190"/>
      <c r="G193" s="148"/>
    </row>
    <row r="194" spans="1:7" x14ac:dyDescent="0.25">
      <c r="A194" s="148"/>
      <c r="B194" s="148"/>
      <c r="C194" s="179"/>
      <c r="D194" s="148"/>
      <c r="E194" s="148"/>
      <c r="F194" s="190"/>
      <c r="G194" s="148"/>
    </row>
    <row r="195" spans="1:7" x14ac:dyDescent="0.25">
      <c r="A195" s="148"/>
      <c r="B195" s="148"/>
      <c r="C195" s="179"/>
      <c r="D195" s="148"/>
      <c r="E195" s="148"/>
      <c r="F195" s="190"/>
      <c r="G195" s="148"/>
    </row>
    <row r="196" spans="1:7" x14ac:dyDescent="0.25">
      <c r="A196" s="148"/>
      <c r="B196" s="148"/>
      <c r="C196" s="179"/>
      <c r="D196" s="148"/>
      <c r="E196" s="148"/>
      <c r="F196" s="190"/>
      <c r="G196" s="148"/>
    </row>
    <row r="197" spans="1:7" x14ac:dyDescent="0.25">
      <c r="A197" s="148"/>
      <c r="B197" s="148"/>
      <c r="C197" s="179"/>
      <c r="D197" s="148"/>
      <c r="E197" s="148"/>
      <c r="F197" s="190"/>
      <c r="G197" s="148"/>
    </row>
    <row r="198" spans="1:7" x14ac:dyDescent="0.25">
      <c r="A198" s="148"/>
      <c r="B198" s="148"/>
      <c r="C198" s="179"/>
      <c r="D198" s="148"/>
      <c r="E198" s="148"/>
      <c r="F198" s="190"/>
      <c r="G198" s="148"/>
    </row>
    <row r="199" spans="1:7" x14ac:dyDescent="0.25">
      <c r="A199" s="148"/>
      <c r="B199" s="148"/>
      <c r="C199" s="179"/>
      <c r="D199" s="148"/>
      <c r="E199" s="148"/>
      <c r="F199" s="190"/>
      <c r="G199" s="148"/>
    </row>
    <row r="200" spans="1:7" x14ac:dyDescent="0.25">
      <c r="A200" s="148"/>
      <c r="B200" s="148"/>
      <c r="C200" s="179"/>
      <c r="D200" s="148"/>
      <c r="E200" s="148"/>
      <c r="F200" s="190"/>
      <c r="G200" s="148"/>
    </row>
    <row r="201" spans="1:7" x14ac:dyDescent="0.25">
      <c r="A201" s="148"/>
      <c r="B201" s="148"/>
      <c r="C201" s="179"/>
      <c r="D201" s="148"/>
      <c r="E201" s="148"/>
      <c r="F201" s="190"/>
      <c r="G201" s="148"/>
    </row>
    <row r="202" spans="1:7" x14ac:dyDescent="0.25">
      <c r="A202" s="148"/>
      <c r="B202" s="148"/>
      <c r="C202" s="179"/>
      <c r="D202" s="148"/>
      <c r="E202" s="148"/>
      <c r="F202" s="190"/>
      <c r="G202" s="148"/>
    </row>
    <row r="203" spans="1:7" x14ac:dyDescent="0.25">
      <c r="A203" s="148"/>
      <c r="B203" s="148"/>
      <c r="C203" s="179"/>
      <c r="D203" s="148"/>
      <c r="E203" s="148"/>
      <c r="F203" s="190"/>
      <c r="G203" s="148"/>
    </row>
    <row r="204" spans="1:7" x14ac:dyDescent="0.25">
      <c r="A204" s="148"/>
      <c r="B204" s="148"/>
      <c r="C204" s="179"/>
      <c r="D204" s="148"/>
      <c r="E204" s="148"/>
      <c r="F204" s="190"/>
      <c r="G204" s="148"/>
    </row>
    <row r="205" spans="1:7" x14ac:dyDescent="0.25">
      <c r="A205" s="148"/>
      <c r="B205" s="148"/>
      <c r="C205" s="179"/>
      <c r="D205" s="148"/>
      <c r="E205" s="148"/>
      <c r="F205" s="190"/>
      <c r="G205" s="148"/>
    </row>
    <row r="206" spans="1:7" x14ac:dyDescent="0.25">
      <c r="A206" s="148"/>
      <c r="B206" s="148"/>
      <c r="C206" s="179"/>
      <c r="D206" s="148"/>
      <c r="E206" s="148"/>
      <c r="F206" s="190"/>
      <c r="G206" s="148"/>
    </row>
    <row r="207" spans="1:7" x14ac:dyDescent="0.25">
      <c r="A207" s="148"/>
      <c r="B207" s="148"/>
      <c r="C207" s="179"/>
      <c r="D207" s="148"/>
      <c r="E207" s="148"/>
      <c r="F207" s="190"/>
      <c r="G207" s="148"/>
    </row>
    <row r="208" spans="1:7" x14ac:dyDescent="0.25">
      <c r="A208" s="148"/>
      <c r="B208" s="148"/>
      <c r="C208" s="179"/>
      <c r="D208" s="148"/>
      <c r="E208" s="148"/>
      <c r="F208" s="190"/>
      <c r="G208" s="148"/>
    </row>
    <row r="209" spans="1:7" x14ac:dyDescent="0.25">
      <c r="A209" s="148"/>
      <c r="B209" s="148"/>
      <c r="C209" s="179"/>
      <c r="D209" s="148"/>
      <c r="E209" s="148"/>
      <c r="F209" s="190"/>
      <c r="G209" s="148"/>
    </row>
    <row r="210" spans="1:7" x14ac:dyDescent="0.25">
      <c r="A210" s="148"/>
      <c r="B210" s="148"/>
      <c r="C210" s="179"/>
      <c r="D210" s="148"/>
      <c r="E210" s="148"/>
      <c r="F210" s="190"/>
      <c r="G210" s="148"/>
    </row>
    <row r="211" spans="1:7" x14ac:dyDescent="0.25">
      <c r="A211" s="148"/>
      <c r="B211" s="148"/>
      <c r="C211" s="179"/>
      <c r="D211" s="148"/>
      <c r="E211" s="148"/>
      <c r="F211" s="190"/>
      <c r="G211" s="148"/>
    </row>
    <row r="212" spans="1:7" x14ac:dyDescent="0.25">
      <c r="A212" s="148"/>
      <c r="B212" s="148"/>
      <c r="C212" s="179"/>
      <c r="D212" s="148"/>
      <c r="E212" s="148"/>
      <c r="F212" s="190"/>
      <c r="G212" s="148"/>
    </row>
    <row r="213" spans="1:7" x14ac:dyDescent="0.25">
      <c r="A213" s="148"/>
      <c r="B213" s="148"/>
      <c r="C213" s="179"/>
      <c r="D213" s="148"/>
      <c r="E213" s="148"/>
      <c r="F213" s="190"/>
      <c r="G213" s="148"/>
    </row>
    <row r="214" spans="1:7" x14ac:dyDescent="0.25">
      <c r="A214" s="148"/>
      <c r="B214" s="148"/>
      <c r="C214" s="179"/>
      <c r="D214" s="148"/>
      <c r="E214" s="148"/>
      <c r="F214" s="190"/>
      <c r="G214" s="148"/>
    </row>
    <row r="215" spans="1:7" x14ac:dyDescent="0.25">
      <c r="A215" s="148"/>
      <c r="B215" s="148"/>
      <c r="C215" s="179"/>
      <c r="D215" s="148"/>
      <c r="E215" s="148"/>
      <c r="F215" s="190"/>
      <c r="G215" s="148"/>
    </row>
    <row r="216" spans="1:7" x14ac:dyDescent="0.25">
      <c r="A216" s="148"/>
      <c r="B216" s="148"/>
      <c r="C216" s="179"/>
      <c r="D216" s="148"/>
      <c r="E216" s="148"/>
      <c r="F216" s="190"/>
      <c r="G216" s="148"/>
    </row>
    <row r="217" spans="1:7" x14ac:dyDescent="0.25">
      <c r="A217" s="148"/>
      <c r="B217" s="148"/>
      <c r="C217" s="179"/>
      <c r="D217" s="148"/>
      <c r="E217" s="148"/>
      <c r="F217" s="190"/>
      <c r="G217" s="148"/>
    </row>
    <row r="218" spans="1:7" x14ac:dyDescent="0.25">
      <c r="A218" s="148"/>
      <c r="B218" s="148"/>
      <c r="C218" s="179"/>
      <c r="D218" s="148"/>
      <c r="E218" s="148"/>
      <c r="F218" s="190"/>
      <c r="G218" s="148"/>
    </row>
    <row r="219" spans="1:7" x14ac:dyDescent="0.25">
      <c r="A219" s="148"/>
      <c r="B219" s="148"/>
      <c r="C219" s="179"/>
      <c r="D219" s="148"/>
      <c r="E219" s="148"/>
      <c r="F219" s="190"/>
      <c r="G219" s="148"/>
    </row>
    <row r="220" spans="1:7" x14ac:dyDescent="0.25">
      <c r="A220" s="148"/>
      <c r="B220" s="148"/>
      <c r="C220" s="179"/>
      <c r="D220" s="148"/>
      <c r="E220" s="148"/>
      <c r="F220" s="190"/>
      <c r="G220" s="148"/>
    </row>
    <row r="221" spans="1:7" x14ac:dyDescent="0.25">
      <c r="A221" s="148"/>
      <c r="B221" s="148"/>
      <c r="C221" s="179"/>
      <c r="D221" s="148"/>
      <c r="E221" s="148"/>
      <c r="F221" s="190"/>
      <c r="G221" s="148"/>
    </row>
    <row r="222" spans="1:7" x14ac:dyDescent="0.25">
      <c r="A222" s="148"/>
      <c r="B222" s="148"/>
      <c r="C222" s="179"/>
      <c r="D222" s="148"/>
      <c r="E222" s="148"/>
      <c r="F222" s="190"/>
      <c r="G222" s="148"/>
    </row>
    <row r="223" spans="1:7" x14ac:dyDescent="0.25">
      <c r="A223" s="148"/>
      <c r="B223" s="148"/>
      <c r="C223" s="179"/>
      <c r="D223" s="148"/>
      <c r="E223" s="148"/>
      <c r="F223" s="190"/>
      <c r="G223" s="148"/>
    </row>
    <row r="224" spans="1:7" x14ac:dyDescent="0.25">
      <c r="A224" s="148"/>
      <c r="B224" s="148"/>
      <c r="C224" s="179"/>
      <c r="D224" s="148"/>
      <c r="E224" s="148"/>
      <c r="F224" s="190"/>
      <c r="G224" s="148"/>
    </row>
    <row r="225" spans="1:7" x14ac:dyDescent="0.25">
      <c r="A225" s="148"/>
      <c r="B225" s="148"/>
      <c r="C225" s="179"/>
      <c r="D225" s="148"/>
      <c r="E225" s="148"/>
      <c r="F225" s="190"/>
      <c r="G225" s="148"/>
    </row>
    <row r="226" spans="1:7" x14ac:dyDescent="0.25">
      <c r="A226" s="148"/>
      <c r="B226" s="148"/>
      <c r="C226" s="179"/>
      <c r="D226" s="148"/>
      <c r="E226" s="148"/>
      <c r="F226" s="190"/>
      <c r="G226" s="148"/>
    </row>
    <row r="227" spans="1:7" x14ac:dyDescent="0.25">
      <c r="A227" s="148"/>
      <c r="B227" s="148"/>
      <c r="C227" s="179"/>
      <c r="D227" s="148"/>
      <c r="E227" s="148"/>
      <c r="F227" s="190"/>
      <c r="G227" s="148"/>
    </row>
    <row r="228" spans="1:7" x14ac:dyDescent="0.25">
      <c r="A228" s="148"/>
      <c r="B228" s="148"/>
      <c r="C228" s="179"/>
      <c r="D228" s="148"/>
      <c r="E228" s="148"/>
      <c r="F228" s="190"/>
      <c r="G228" s="148"/>
    </row>
    <row r="229" spans="1:7" x14ac:dyDescent="0.25">
      <c r="A229" s="148"/>
      <c r="B229" s="148"/>
      <c r="C229" s="179"/>
      <c r="D229" s="148"/>
      <c r="E229" s="148"/>
      <c r="F229" s="190"/>
      <c r="G229" s="148"/>
    </row>
    <row r="230" spans="1:7" x14ac:dyDescent="0.25">
      <c r="A230" s="148"/>
      <c r="B230" s="148"/>
      <c r="C230" s="179"/>
      <c r="D230" s="148"/>
      <c r="E230" s="148"/>
      <c r="F230" s="190"/>
      <c r="G230" s="148"/>
    </row>
    <row r="231" spans="1:7" x14ac:dyDescent="0.25">
      <c r="A231" s="148"/>
      <c r="B231" s="148"/>
      <c r="C231" s="179"/>
      <c r="D231" s="148"/>
      <c r="E231" s="148"/>
      <c r="F231" s="190"/>
      <c r="G231" s="148"/>
    </row>
    <row r="232" spans="1:7" x14ac:dyDescent="0.25">
      <c r="A232" s="148"/>
      <c r="B232" s="148"/>
      <c r="C232" s="179"/>
      <c r="D232" s="148"/>
      <c r="E232" s="148"/>
      <c r="F232" s="190"/>
      <c r="G232" s="148"/>
    </row>
    <row r="233" spans="1:7" x14ac:dyDescent="0.25">
      <c r="A233" s="148"/>
      <c r="B233" s="148"/>
      <c r="C233" s="179"/>
      <c r="D233" s="148"/>
      <c r="E233" s="148"/>
      <c r="F233" s="190"/>
      <c r="G233" s="148"/>
    </row>
    <row r="234" spans="1:7" x14ac:dyDescent="0.25">
      <c r="A234" s="148"/>
      <c r="B234" s="148"/>
      <c r="C234" s="179"/>
      <c r="D234" s="148"/>
      <c r="E234" s="148"/>
      <c r="F234" s="190"/>
      <c r="G234" s="148"/>
    </row>
    <row r="235" spans="1:7" x14ac:dyDescent="0.25">
      <c r="A235" s="148"/>
      <c r="B235" s="148"/>
      <c r="C235" s="179"/>
      <c r="D235" s="148"/>
      <c r="E235" s="148"/>
      <c r="F235" s="190"/>
      <c r="G235" s="148"/>
    </row>
    <row r="236" spans="1:7" x14ac:dyDescent="0.25">
      <c r="A236" s="148"/>
      <c r="B236" s="148"/>
      <c r="C236" s="179"/>
      <c r="D236" s="148"/>
      <c r="E236" s="148"/>
      <c r="F236" s="190"/>
      <c r="G236" s="148"/>
    </row>
    <row r="237" spans="1:7" x14ac:dyDescent="0.25">
      <c r="A237" s="148"/>
      <c r="B237" s="148"/>
      <c r="C237" s="179"/>
      <c r="D237" s="148"/>
      <c r="E237" s="148"/>
      <c r="F237" s="190"/>
      <c r="G237" s="148"/>
    </row>
    <row r="238" spans="1:7" x14ac:dyDescent="0.25">
      <c r="A238" s="148"/>
      <c r="B238" s="148"/>
      <c r="C238" s="179"/>
      <c r="D238" s="148"/>
      <c r="E238" s="148"/>
      <c r="F238" s="190"/>
      <c r="G238" s="148"/>
    </row>
    <row r="239" spans="1:7" x14ac:dyDescent="0.25">
      <c r="A239" s="148"/>
      <c r="B239" s="148"/>
      <c r="C239" s="179"/>
      <c r="D239" s="148"/>
      <c r="E239" s="148"/>
      <c r="F239" s="190"/>
      <c r="G239" s="148"/>
    </row>
    <row r="240" spans="1:7" x14ac:dyDescent="0.25">
      <c r="A240" s="148"/>
      <c r="B240" s="148"/>
      <c r="C240" s="179"/>
      <c r="D240" s="148"/>
      <c r="E240" s="148"/>
      <c r="F240" s="190"/>
      <c r="G240" s="148"/>
    </row>
    <row r="241" spans="1:7" x14ac:dyDescent="0.25">
      <c r="A241" s="148"/>
      <c r="B241" s="148"/>
      <c r="C241" s="179"/>
      <c r="D241" s="148"/>
      <c r="E241" s="148"/>
      <c r="F241" s="190"/>
      <c r="G241" s="148"/>
    </row>
    <row r="242" spans="1:7" x14ac:dyDescent="0.25">
      <c r="A242" s="148"/>
      <c r="B242" s="148"/>
      <c r="C242" s="179"/>
      <c r="D242" s="148"/>
      <c r="E242" s="148"/>
      <c r="F242" s="190"/>
      <c r="G242" s="148"/>
    </row>
    <row r="243" spans="1:7" x14ac:dyDescent="0.25">
      <c r="A243" s="148"/>
      <c r="B243" s="148"/>
      <c r="C243" s="179"/>
      <c r="D243" s="148"/>
      <c r="E243" s="148"/>
      <c r="F243" s="190"/>
      <c r="G243" s="148"/>
    </row>
    <row r="244" spans="1:7" x14ac:dyDescent="0.25">
      <c r="A244" s="148"/>
      <c r="B244" s="148"/>
      <c r="C244" s="179"/>
      <c r="D244" s="148"/>
      <c r="E244" s="148"/>
      <c r="F244" s="190"/>
      <c r="G244" s="148"/>
    </row>
    <row r="245" spans="1:7" x14ac:dyDescent="0.25">
      <c r="A245" s="148"/>
      <c r="B245" s="148"/>
      <c r="C245" s="179"/>
      <c r="D245" s="148"/>
      <c r="E245" s="148"/>
      <c r="F245" s="190"/>
      <c r="G245" s="148"/>
    </row>
    <row r="246" spans="1:7" x14ac:dyDescent="0.25">
      <c r="A246" s="148"/>
      <c r="B246" s="148"/>
      <c r="C246" s="179"/>
      <c r="D246" s="148"/>
      <c r="E246" s="148"/>
      <c r="F246" s="190"/>
      <c r="G246" s="148"/>
    </row>
    <row r="247" spans="1:7" x14ac:dyDescent="0.25">
      <c r="A247" s="148"/>
      <c r="B247" s="148"/>
      <c r="C247" s="179"/>
      <c r="D247" s="148"/>
      <c r="E247" s="148"/>
      <c r="F247" s="190"/>
      <c r="G247" s="148"/>
    </row>
    <row r="248" spans="1:7" x14ac:dyDescent="0.25">
      <c r="A248" s="148"/>
      <c r="B248" s="148"/>
      <c r="C248" s="179"/>
      <c r="D248" s="148"/>
      <c r="E248" s="148"/>
      <c r="F248" s="190"/>
      <c r="G248" s="148"/>
    </row>
    <row r="249" spans="1:7" x14ac:dyDescent="0.25">
      <c r="A249" s="148"/>
      <c r="B249" s="148"/>
      <c r="C249" s="179"/>
      <c r="D249" s="148"/>
      <c r="E249" s="148"/>
      <c r="F249" s="190"/>
      <c r="G249" s="148"/>
    </row>
    <row r="250" spans="1:7" x14ac:dyDescent="0.25">
      <c r="A250" s="148"/>
      <c r="B250" s="148"/>
      <c r="C250" s="179"/>
      <c r="D250" s="148"/>
      <c r="E250" s="148"/>
      <c r="F250" s="190"/>
      <c r="G250" s="148"/>
    </row>
    <row r="251" spans="1:7" x14ac:dyDescent="0.25">
      <c r="A251" s="148"/>
      <c r="B251" s="148"/>
      <c r="C251" s="179"/>
      <c r="D251" s="148"/>
      <c r="E251" s="148"/>
      <c r="F251" s="190"/>
      <c r="G251" s="148"/>
    </row>
    <row r="252" spans="1:7" x14ac:dyDescent="0.25">
      <c r="A252" s="148"/>
      <c r="B252" s="148"/>
      <c r="C252" s="179"/>
      <c r="D252" s="148"/>
      <c r="E252" s="148"/>
      <c r="F252" s="190"/>
      <c r="G252" s="148"/>
    </row>
    <row r="253" spans="1:7" x14ac:dyDescent="0.25">
      <c r="A253" s="148"/>
      <c r="B253" s="148"/>
      <c r="C253" s="179"/>
      <c r="D253" s="148"/>
      <c r="E253" s="148"/>
      <c r="F253" s="190"/>
      <c r="G253" s="148"/>
    </row>
    <row r="254" spans="1:7" x14ac:dyDescent="0.25">
      <c r="A254" s="148"/>
      <c r="B254" s="148"/>
      <c r="C254" s="179"/>
      <c r="D254" s="148"/>
      <c r="E254" s="148"/>
      <c r="F254" s="190"/>
      <c r="G254" s="148"/>
    </row>
    <row r="255" spans="1:7" x14ac:dyDescent="0.25">
      <c r="A255" s="148"/>
      <c r="B255" s="148"/>
      <c r="C255" s="179"/>
      <c r="D255" s="148"/>
      <c r="E255" s="148"/>
      <c r="F255" s="190"/>
      <c r="G255" s="148"/>
    </row>
    <row r="256" spans="1:7" x14ac:dyDescent="0.25">
      <c r="A256" s="148"/>
      <c r="B256" s="148"/>
      <c r="C256" s="179"/>
      <c r="D256" s="148"/>
      <c r="E256" s="148"/>
      <c r="F256" s="190"/>
      <c r="G256" s="148"/>
    </row>
    <row r="257" spans="1:7" x14ac:dyDescent="0.25">
      <c r="A257" s="148"/>
      <c r="B257" s="148"/>
      <c r="C257" s="179"/>
      <c r="D257" s="148"/>
      <c r="E257" s="148"/>
      <c r="F257" s="190"/>
      <c r="G257" s="148"/>
    </row>
    <row r="258" spans="1:7" x14ac:dyDescent="0.25">
      <c r="A258" s="148"/>
      <c r="B258" s="148"/>
      <c r="C258" s="179"/>
      <c r="D258" s="148"/>
      <c r="E258" s="148"/>
      <c r="F258" s="190"/>
      <c r="G258" s="148"/>
    </row>
    <row r="259" spans="1:7" x14ac:dyDescent="0.25">
      <c r="A259" s="148"/>
      <c r="B259" s="148"/>
      <c r="C259" s="179"/>
      <c r="D259" s="148"/>
      <c r="E259" s="148"/>
      <c r="F259" s="190"/>
      <c r="G259" s="148"/>
    </row>
    <row r="260" spans="1:7" x14ac:dyDescent="0.25">
      <c r="A260" s="148"/>
      <c r="B260" s="148"/>
      <c r="C260" s="179"/>
      <c r="D260" s="148"/>
      <c r="E260" s="148"/>
      <c r="F260" s="190"/>
      <c r="G260" s="148"/>
    </row>
    <row r="261" spans="1:7" x14ac:dyDescent="0.25">
      <c r="A261" s="148"/>
      <c r="B261" s="148"/>
      <c r="C261" s="179"/>
      <c r="D261" s="148"/>
      <c r="E261" s="148"/>
      <c r="F261" s="190"/>
      <c r="G261" s="148"/>
    </row>
    <row r="262" spans="1:7" x14ac:dyDescent="0.25">
      <c r="A262" s="148"/>
      <c r="B262" s="148"/>
      <c r="C262" s="179"/>
      <c r="D262" s="148"/>
      <c r="E262" s="148"/>
      <c r="F262" s="190"/>
      <c r="G262" s="148"/>
    </row>
    <row r="263" spans="1:7" x14ac:dyDescent="0.25">
      <c r="A263" s="148"/>
      <c r="B263" s="148"/>
      <c r="C263" s="179"/>
      <c r="D263" s="148"/>
      <c r="E263" s="148"/>
      <c r="F263" s="190"/>
      <c r="G263" s="148"/>
    </row>
    <row r="264" spans="1:7" x14ac:dyDescent="0.25">
      <c r="A264" s="148"/>
      <c r="B264" s="148"/>
      <c r="C264" s="179"/>
      <c r="D264" s="148"/>
      <c r="E264" s="148"/>
      <c r="F264" s="190"/>
      <c r="G264" s="148"/>
    </row>
    <row r="265" spans="1:7" x14ac:dyDescent="0.25">
      <c r="A265" s="148"/>
      <c r="B265" s="148"/>
      <c r="C265" s="179"/>
      <c r="D265" s="148"/>
      <c r="E265" s="148"/>
      <c r="F265" s="190"/>
      <c r="G265" s="148"/>
    </row>
    <row r="266" spans="1:7" x14ac:dyDescent="0.25">
      <c r="A266" s="148"/>
      <c r="B266" s="148"/>
      <c r="C266" s="179"/>
      <c r="D266" s="148"/>
      <c r="E266" s="148"/>
      <c r="F266" s="190"/>
      <c r="G266" s="148"/>
    </row>
    <row r="267" spans="1:7" x14ac:dyDescent="0.25">
      <c r="A267" s="148"/>
      <c r="B267" s="148"/>
      <c r="C267" s="179"/>
      <c r="D267" s="148"/>
      <c r="E267" s="148"/>
      <c r="F267" s="190"/>
      <c r="G267" s="148"/>
    </row>
    <row r="268" spans="1:7" x14ac:dyDescent="0.25">
      <c r="A268" s="148"/>
      <c r="B268" s="148"/>
      <c r="C268" s="179"/>
      <c r="D268" s="148"/>
      <c r="E268" s="148"/>
      <c r="F268" s="190"/>
      <c r="G268" s="148"/>
    </row>
    <row r="269" spans="1:7" x14ac:dyDescent="0.25">
      <c r="A269" s="148"/>
      <c r="B269" s="148"/>
      <c r="C269" s="179"/>
      <c r="D269" s="148"/>
      <c r="E269" s="148"/>
      <c r="F269" s="190"/>
      <c r="G269" s="148"/>
    </row>
    <row r="270" spans="1:7" x14ac:dyDescent="0.25">
      <c r="A270" s="148"/>
      <c r="B270" s="148"/>
      <c r="C270" s="179"/>
      <c r="D270" s="148"/>
      <c r="E270" s="148"/>
      <c r="F270" s="190"/>
      <c r="G270" s="148"/>
    </row>
    <row r="271" spans="1:7" x14ac:dyDescent="0.25">
      <c r="A271" s="148"/>
      <c r="B271" s="148"/>
      <c r="C271" s="179"/>
      <c r="D271" s="148"/>
      <c r="E271" s="148"/>
      <c r="F271" s="190"/>
      <c r="G271" s="148"/>
    </row>
    <row r="272" spans="1:7" x14ac:dyDescent="0.25">
      <c r="A272" s="148"/>
      <c r="B272" s="148"/>
      <c r="C272" s="179"/>
      <c r="D272" s="148"/>
      <c r="E272" s="148"/>
      <c r="F272" s="190"/>
      <c r="G272" s="148"/>
    </row>
    <row r="273" spans="1:7" x14ac:dyDescent="0.25">
      <c r="A273" s="148"/>
      <c r="B273" s="148"/>
      <c r="C273" s="179"/>
      <c r="D273" s="148"/>
      <c r="E273" s="148"/>
      <c r="F273" s="190"/>
      <c r="G273" s="148"/>
    </row>
    <row r="274" spans="1:7" x14ac:dyDescent="0.25">
      <c r="A274" s="148"/>
      <c r="B274" s="148"/>
      <c r="C274" s="179"/>
      <c r="D274" s="148"/>
      <c r="E274" s="148"/>
      <c r="F274" s="190"/>
      <c r="G274" s="148"/>
    </row>
    <row r="275" spans="1:7" x14ac:dyDescent="0.25">
      <c r="A275" s="148"/>
      <c r="B275" s="148"/>
      <c r="C275" s="179"/>
      <c r="D275" s="148"/>
      <c r="E275" s="148"/>
      <c r="F275" s="190"/>
      <c r="G275" s="148"/>
    </row>
    <row r="276" spans="1:7" x14ac:dyDescent="0.25">
      <c r="A276" s="148"/>
      <c r="B276" s="148"/>
      <c r="C276" s="179"/>
      <c r="D276" s="148"/>
      <c r="E276" s="148"/>
      <c r="F276" s="190"/>
      <c r="G276" s="148"/>
    </row>
    <row r="277" spans="1:7" x14ac:dyDescent="0.25">
      <c r="A277" s="148"/>
      <c r="B277" s="148"/>
      <c r="C277" s="179"/>
      <c r="D277" s="148"/>
      <c r="E277" s="148"/>
      <c r="F277" s="190"/>
      <c r="G277" s="148"/>
    </row>
    <row r="278" spans="1:7" x14ac:dyDescent="0.25">
      <c r="A278" s="148"/>
      <c r="B278" s="148"/>
      <c r="C278" s="179"/>
      <c r="D278" s="148"/>
      <c r="E278" s="148"/>
      <c r="F278" s="190"/>
      <c r="G278" s="148"/>
    </row>
    <row r="279" spans="1:7" x14ac:dyDescent="0.25">
      <c r="A279" s="148"/>
      <c r="B279" s="148"/>
      <c r="C279" s="179"/>
      <c r="D279" s="148"/>
      <c r="E279" s="148"/>
      <c r="F279" s="190"/>
      <c r="G279" s="148"/>
    </row>
    <row r="280" spans="1:7" x14ac:dyDescent="0.25">
      <c r="A280" s="148"/>
      <c r="B280" s="148"/>
      <c r="C280" s="179"/>
      <c r="D280" s="148"/>
      <c r="E280" s="148"/>
      <c r="F280" s="190"/>
      <c r="G280" s="148"/>
    </row>
    <row r="281" spans="1:7" x14ac:dyDescent="0.25">
      <c r="A281" s="148"/>
      <c r="B281" s="148"/>
      <c r="C281" s="179"/>
      <c r="D281" s="148"/>
      <c r="E281" s="148"/>
      <c r="F281" s="190"/>
      <c r="G281" s="148"/>
    </row>
    <row r="282" spans="1:7" x14ac:dyDescent="0.25">
      <c r="A282" s="148"/>
      <c r="B282" s="148"/>
      <c r="C282" s="179"/>
      <c r="D282" s="148"/>
      <c r="E282" s="148"/>
      <c r="F282" s="190"/>
      <c r="G282" s="148"/>
    </row>
    <row r="283" spans="1:7" x14ac:dyDescent="0.25">
      <c r="A283" s="148"/>
      <c r="B283" s="148"/>
      <c r="C283" s="179"/>
      <c r="D283" s="148"/>
      <c r="E283" s="148"/>
      <c r="F283" s="190"/>
      <c r="G283" s="148"/>
    </row>
    <row r="284" spans="1:7" x14ac:dyDescent="0.25">
      <c r="A284" s="148"/>
      <c r="B284" s="148"/>
      <c r="C284" s="179"/>
      <c r="D284" s="148"/>
      <c r="E284" s="148"/>
      <c r="F284" s="190"/>
      <c r="G284" s="148"/>
    </row>
    <row r="285" spans="1:7" x14ac:dyDescent="0.25">
      <c r="A285" s="148"/>
      <c r="B285" s="148"/>
      <c r="C285" s="179"/>
      <c r="D285" s="148"/>
      <c r="E285" s="148"/>
      <c r="F285" s="190"/>
      <c r="G285" s="148"/>
    </row>
    <row r="286" spans="1:7" x14ac:dyDescent="0.25">
      <c r="A286" s="148"/>
      <c r="B286" s="148"/>
      <c r="C286" s="179"/>
      <c r="D286" s="148"/>
      <c r="E286" s="148"/>
      <c r="F286" s="190"/>
      <c r="G286" s="148"/>
    </row>
    <row r="287" spans="1:7" x14ac:dyDescent="0.25">
      <c r="A287" s="148"/>
      <c r="B287" s="148"/>
      <c r="C287" s="179"/>
      <c r="D287" s="148"/>
      <c r="E287" s="148"/>
      <c r="F287" s="190"/>
      <c r="G287" s="148"/>
    </row>
    <row r="288" spans="1:7" x14ac:dyDescent="0.25">
      <c r="A288" s="148"/>
      <c r="B288" s="148"/>
      <c r="C288" s="179"/>
      <c r="D288" s="148"/>
      <c r="E288" s="148"/>
      <c r="F288" s="190"/>
      <c r="G288" s="148"/>
    </row>
    <row r="289" spans="1:7" x14ac:dyDescent="0.25">
      <c r="A289" s="148"/>
      <c r="B289" s="148"/>
      <c r="C289" s="179"/>
      <c r="D289" s="148"/>
      <c r="E289" s="148"/>
      <c r="F289" s="190"/>
      <c r="G289" s="148"/>
    </row>
    <row r="290" spans="1:7" x14ac:dyDescent="0.25">
      <c r="A290" s="148"/>
      <c r="B290" s="148"/>
      <c r="C290" s="179"/>
      <c r="D290" s="148"/>
      <c r="E290" s="148"/>
      <c r="F290" s="190"/>
      <c r="G290" s="148"/>
    </row>
    <row r="291" spans="1:7" x14ac:dyDescent="0.25">
      <c r="A291" s="148"/>
      <c r="B291" s="148"/>
      <c r="C291" s="179"/>
      <c r="D291" s="148"/>
      <c r="E291" s="148"/>
      <c r="F291" s="190"/>
      <c r="G291" s="148"/>
    </row>
    <row r="292" spans="1:7" x14ac:dyDescent="0.25">
      <c r="A292" s="148"/>
      <c r="B292" s="148"/>
      <c r="C292" s="179"/>
      <c r="D292" s="148"/>
      <c r="E292" s="148"/>
      <c r="F292" s="190"/>
      <c r="G292" s="148"/>
    </row>
    <row r="293" spans="1:7" x14ac:dyDescent="0.25">
      <c r="A293" s="148"/>
      <c r="B293" s="148"/>
      <c r="C293" s="179"/>
      <c r="D293" s="148"/>
      <c r="E293" s="148"/>
      <c r="F293" s="190"/>
      <c r="G293" s="148"/>
    </row>
    <row r="294" spans="1:7" x14ac:dyDescent="0.25">
      <c r="A294" s="148"/>
      <c r="B294" s="148"/>
      <c r="C294" s="179"/>
      <c r="D294" s="148"/>
      <c r="E294" s="148"/>
      <c r="F294" s="190"/>
      <c r="G294" s="148"/>
    </row>
    <row r="295" spans="1:7" x14ac:dyDescent="0.25">
      <c r="A295" s="148"/>
      <c r="B295" s="148"/>
      <c r="C295" s="179"/>
      <c r="D295" s="148"/>
      <c r="E295" s="148"/>
      <c r="F295" s="190"/>
      <c r="G295" s="148"/>
    </row>
    <row r="296" spans="1:7" x14ac:dyDescent="0.25">
      <c r="A296" s="148"/>
      <c r="B296" s="148"/>
      <c r="C296" s="179"/>
      <c r="D296" s="148"/>
      <c r="E296" s="148"/>
      <c r="F296" s="190"/>
      <c r="G296" s="148"/>
    </row>
    <row r="297" spans="1:7" x14ac:dyDescent="0.25">
      <c r="A297" s="148"/>
      <c r="B297" s="148"/>
      <c r="C297" s="179"/>
      <c r="D297" s="148"/>
      <c r="E297" s="148"/>
      <c r="F297" s="190"/>
      <c r="G297" s="148"/>
    </row>
    <row r="298" spans="1:7" x14ac:dyDescent="0.25">
      <c r="A298" s="148"/>
      <c r="B298" s="148"/>
      <c r="C298" s="179"/>
      <c r="D298" s="148"/>
      <c r="E298" s="148"/>
      <c r="F298" s="190"/>
      <c r="G298" s="148"/>
    </row>
    <row r="299" spans="1:7" x14ac:dyDescent="0.25">
      <c r="A299" s="148"/>
      <c r="B299" s="148"/>
      <c r="C299" s="179"/>
      <c r="D299" s="148"/>
      <c r="E299" s="148"/>
      <c r="F299" s="190"/>
      <c r="G299" s="148"/>
    </row>
    <row r="300" spans="1:7" x14ac:dyDescent="0.25">
      <c r="A300" s="148"/>
      <c r="B300" s="148"/>
      <c r="C300" s="179"/>
      <c r="D300" s="148"/>
      <c r="E300" s="148"/>
      <c r="F300" s="190"/>
      <c r="G300" s="148"/>
    </row>
    <row r="301" spans="1:7" x14ac:dyDescent="0.25">
      <c r="A301" s="148"/>
      <c r="B301" s="148"/>
      <c r="C301" s="179"/>
      <c r="D301" s="148"/>
      <c r="E301" s="148"/>
      <c r="F301" s="190"/>
      <c r="G301" s="148"/>
    </row>
    <row r="302" spans="1:7" x14ac:dyDescent="0.25">
      <c r="A302" s="148"/>
      <c r="B302" s="148"/>
      <c r="C302" s="179"/>
      <c r="D302" s="148"/>
      <c r="E302" s="148"/>
      <c r="F302" s="190"/>
      <c r="G302" s="148"/>
    </row>
    <row r="303" spans="1:7" x14ac:dyDescent="0.25">
      <c r="A303" s="148"/>
      <c r="B303" s="148"/>
      <c r="C303" s="179"/>
      <c r="D303" s="148"/>
      <c r="E303" s="148"/>
      <c r="F303" s="190"/>
      <c r="G303" s="148"/>
    </row>
    <row r="304" spans="1:7" x14ac:dyDescent="0.25">
      <c r="A304" s="148"/>
      <c r="B304" s="148"/>
      <c r="C304" s="179"/>
      <c r="D304" s="148"/>
      <c r="E304" s="148"/>
      <c r="F304" s="190"/>
      <c r="G304" s="148"/>
    </row>
    <row r="305" spans="1:7" x14ac:dyDescent="0.25">
      <c r="A305" s="148"/>
      <c r="B305" s="148"/>
      <c r="C305" s="179"/>
      <c r="D305" s="148"/>
      <c r="E305" s="148"/>
      <c r="F305" s="190"/>
      <c r="G305" s="148"/>
    </row>
    <row r="306" spans="1:7" x14ac:dyDescent="0.25">
      <c r="A306" s="148"/>
      <c r="B306" s="148"/>
      <c r="C306" s="179"/>
      <c r="D306" s="148"/>
      <c r="E306" s="148"/>
      <c r="F306" s="190"/>
      <c r="G306" s="148"/>
    </row>
    <row r="307" spans="1:7" x14ac:dyDescent="0.25">
      <c r="A307" s="148"/>
      <c r="B307" s="148"/>
      <c r="C307" s="179"/>
      <c r="D307" s="148"/>
      <c r="E307" s="148"/>
      <c r="F307" s="190"/>
      <c r="G307" s="148"/>
    </row>
    <row r="308" spans="1:7" x14ac:dyDescent="0.25">
      <c r="A308" s="148"/>
      <c r="B308" s="148"/>
      <c r="C308" s="179"/>
      <c r="D308" s="148"/>
      <c r="E308" s="148"/>
      <c r="F308" s="190"/>
      <c r="G308" s="148"/>
    </row>
    <row r="309" spans="1:7" x14ac:dyDescent="0.25">
      <c r="A309" s="148"/>
      <c r="B309" s="148"/>
      <c r="C309" s="179"/>
      <c r="D309" s="148"/>
      <c r="E309" s="148"/>
      <c r="F309" s="190"/>
      <c r="G309" s="148"/>
    </row>
    <row r="310" spans="1:7" x14ac:dyDescent="0.25">
      <c r="A310" s="148"/>
      <c r="B310" s="148"/>
      <c r="C310" s="179"/>
      <c r="D310" s="148"/>
      <c r="E310" s="148"/>
      <c r="F310" s="190"/>
      <c r="G310" s="148"/>
    </row>
    <row r="311" spans="1:7" x14ac:dyDescent="0.25">
      <c r="A311" s="148"/>
      <c r="B311" s="148"/>
      <c r="C311" s="179"/>
      <c r="D311" s="148"/>
      <c r="E311" s="148"/>
      <c r="F311" s="190"/>
      <c r="G311" s="148"/>
    </row>
    <row r="312" spans="1:7" x14ac:dyDescent="0.25">
      <c r="A312" s="148"/>
      <c r="B312" s="148"/>
      <c r="C312" s="179"/>
      <c r="D312" s="148"/>
      <c r="E312" s="148"/>
      <c r="F312" s="190"/>
      <c r="G312" s="148"/>
    </row>
    <row r="313" spans="1:7" x14ac:dyDescent="0.25">
      <c r="A313" s="148"/>
      <c r="B313" s="148"/>
      <c r="C313" s="179"/>
      <c r="D313" s="148"/>
      <c r="E313" s="148"/>
      <c r="F313" s="190"/>
      <c r="G313" s="148"/>
    </row>
    <row r="314" spans="1:7" x14ac:dyDescent="0.25">
      <c r="A314" s="148"/>
      <c r="B314" s="148"/>
      <c r="C314" s="179"/>
      <c r="D314" s="148"/>
      <c r="E314" s="148"/>
      <c r="F314" s="190"/>
      <c r="G314" s="148"/>
    </row>
    <row r="315" spans="1:7" x14ac:dyDescent="0.25">
      <c r="A315" s="148"/>
      <c r="B315" s="148"/>
      <c r="C315" s="179"/>
      <c r="D315" s="148"/>
      <c r="E315" s="148"/>
      <c r="F315" s="190"/>
      <c r="G315" s="148"/>
    </row>
    <row r="316" spans="1:7" x14ac:dyDescent="0.25">
      <c r="A316" s="148"/>
      <c r="B316" s="148"/>
      <c r="C316" s="179"/>
      <c r="D316" s="148"/>
      <c r="E316" s="148"/>
      <c r="F316" s="190"/>
      <c r="G316" s="148"/>
    </row>
    <row r="317" spans="1:7" x14ac:dyDescent="0.25">
      <c r="A317" s="148"/>
      <c r="B317" s="148"/>
      <c r="C317" s="179"/>
      <c r="D317" s="148"/>
      <c r="E317" s="148"/>
      <c r="F317" s="190"/>
      <c r="G317" s="148"/>
    </row>
    <row r="318" spans="1:7" x14ac:dyDescent="0.25">
      <c r="A318" s="148"/>
      <c r="B318" s="148"/>
      <c r="C318" s="179"/>
      <c r="D318" s="148"/>
      <c r="E318" s="148"/>
      <c r="F318" s="190"/>
      <c r="G318" s="148"/>
    </row>
    <row r="319" spans="1:7" x14ac:dyDescent="0.25">
      <c r="A319" s="148"/>
      <c r="B319" s="148"/>
      <c r="C319" s="179"/>
      <c r="D319" s="148"/>
      <c r="E319" s="148"/>
      <c r="F319" s="190"/>
      <c r="G319" s="148"/>
    </row>
    <row r="320" spans="1:7" x14ac:dyDescent="0.25">
      <c r="A320" s="148"/>
      <c r="B320" s="148"/>
      <c r="C320" s="179"/>
      <c r="D320" s="148"/>
      <c r="E320" s="148"/>
      <c r="F320" s="190"/>
      <c r="G320" s="148"/>
    </row>
    <row r="321" spans="1:7" x14ac:dyDescent="0.25">
      <c r="A321" s="148"/>
      <c r="B321" s="148"/>
      <c r="C321" s="179"/>
      <c r="D321" s="148"/>
      <c r="E321" s="148"/>
      <c r="F321" s="190"/>
      <c r="G321" s="148"/>
    </row>
    <row r="322" spans="1:7" x14ac:dyDescent="0.25">
      <c r="A322" s="148"/>
      <c r="B322" s="148"/>
      <c r="C322" s="179"/>
      <c r="D322" s="148"/>
      <c r="E322" s="148"/>
      <c r="F322" s="190"/>
      <c r="G322" s="148"/>
    </row>
    <row r="323" spans="1:7" x14ac:dyDescent="0.25">
      <c r="A323" s="148"/>
      <c r="B323" s="148"/>
      <c r="C323" s="179"/>
      <c r="D323" s="148"/>
      <c r="E323" s="148"/>
      <c r="F323" s="190"/>
      <c r="G323" s="148"/>
    </row>
    <row r="324" spans="1:7" x14ac:dyDescent="0.25">
      <c r="A324" s="148"/>
      <c r="B324" s="148"/>
      <c r="C324" s="179"/>
      <c r="D324" s="148"/>
      <c r="E324" s="148"/>
      <c r="F324" s="190"/>
      <c r="G324" s="148"/>
    </row>
    <row r="325" spans="1:7" x14ac:dyDescent="0.25">
      <c r="A325" s="148"/>
      <c r="B325" s="148"/>
      <c r="C325" s="179"/>
      <c r="D325" s="148"/>
      <c r="E325" s="148"/>
      <c r="F325" s="190"/>
      <c r="G325" s="148"/>
    </row>
    <row r="326" spans="1:7" x14ac:dyDescent="0.25">
      <c r="A326" s="148"/>
      <c r="B326" s="148"/>
      <c r="C326" s="179"/>
      <c r="D326" s="148"/>
      <c r="E326" s="148"/>
      <c r="F326" s="190"/>
      <c r="G326" s="148"/>
    </row>
    <row r="327" spans="1:7" x14ac:dyDescent="0.25">
      <c r="A327" s="148"/>
      <c r="B327" s="148"/>
      <c r="C327" s="179"/>
      <c r="D327" s="148"/>
      <c r="E327" s="148"/>
      <c r="F327" s="190"/>
      <c r="G327" s="148"/>
    </row>
    <row r="328" spans="1:7" x14ac:dyDescent="0.25">
      <c r="A328" s="148"/>
      <c r="B328" s="148"/>
      <c r="C328" s="179"/>
      <c r="D328" s="148"/>
      <c r="E328" s="148"/>
      <c r="F328" s="190"/>
      <c r="G328" s="148"/>
    </row>
    <row r="329" spans="1:7" x14ac:dyDescent="0.25">
      <c r="A329" s="148"/>
      <c r="B329" s="148"/>
      <c r="C329" s="179"/>
      <c r="D329" s="148"/>
      <c r="E329" s="148"/>
      <c r="F329" s="190"/>
      <c r="G329" s="148"/>
    </row>
    <row r="330" spans="1:7" x14ac:dyDescent="0.25">
      <c r="A330" s="148"/>
      <c r="B330" s="148"/>
      <c r="C330" s="179"/>
      <c r="D330" s="148"/>
      <c r="E330" s="148"/>
      <c r="F330" s="190"/>
      <c r="G330" s="148"/>
    </row>
    <row r="331" spans="1:7" x14ac:dyDescent="0.25">
      <c r="A331" s="148"/>
      <c r="B331" s="148"/>
      <c r="C331" s="179"/>
      <c r="D331" s="148"/>
      <c r="E331" s="148"/>
      <c r="F331" s="190"/>
      <c r="G331" s="148"/>
    </row>
    <row r="332" spans="1:7" x14ac:dyDescent="0.25">
      <c r="A332" s="148"/>
      <c r="B332" s="148"/>
      <c r="C332" s="179"/>
      <c r="D332" s="148"/>
      <c r="E332" s="148"/>
      <c r="F332" s="190"/>
      <c r="G332" s="148"/>
    </row>
    <row r="333" spans="1:7" x14ac:dyDescent="0.25">
      <c r="A333" s="148"/>
      <c r="B333" s="148"/>
      <c r="C333" s="179"/>
      <c r="D333" s="148"/>
      <c r="E333" s="148"/>
      <c r="F333" s="190"/>
      <c r="G333" s="148"/>
    </row>
    <row r="334" spans="1:7" x14ac:dyDescent="0.25">
      <c r="A334" s="148"/>
      <c r="B334" s="148"/>
      <c r="C334" s="179"/>
      <c r="D334" s="148"/>
      <c r="E334" s="148"/>
      <c r="F334" s="190"/>
      <c r="G334" s="148"/>
    </row>
    <row r="335" spans="1:7" x14ac:dyDescent="0.25">
      <c r="A335" s="148"/>
      <c r="B335" s="148"/>
      <c r="C335" s="179"/>
      <c r="D335" s="148"/>
      <c r="E335" s="148"/>
      <c r="F335" s="190"/>
      <c r="G335" s="148"/>
    </row>
    <row r="336" spans="1:7" x14ac:dyDescent="0.25">
      <c r="A336" s="148"/>
      <c r="B336" s="148"/>
      <c r="C336" s="179"/>
      <c r="D336" s="148"/>
      <c r="E336" s="148"/>
      <c r="F336" s="190"/>
      <c r="G336" s="148"/>
    </row>
    <row r="337" spans="1:7" x14ac:dyDescent="0.25">
      <c r="A337" s="148"/>
      <c r="B337" s="148"/>
      <c r="C337" s="179"/>
      <c r="D337" s="148"/>
      <c r="E337" s="148"/>
      <c r="F337" s="190"/>
      <c r="G337" s="148"/>
    </row>
    <row r="338" spans="1:7" x14ac:dyDescent="0.25">
      <c r="A338" s="148"/>
      <c r="B338" s="148"/>
      <c r="C338" s="179"/>
      <c r="D338" s="148"/>
      <c r="E338" s="148"/>
      <c r="F338" s="190"/>
      <c r="G338" s="148"/>
    </row>
    <row r="339" spans="1:7" x14ac:dyDescent="0.25">
      <c r="A339" s="148"/>
      <c r="B339" s="148"/>
      <c r="C339" s="179"/>
      <c r="D339" s="148"/>
      <c r="E339" s="148"/>
      <c r="F339" s="190"/>
      <c r="G339" s="148"/>
    </row>
    <row r="340" spans="1:7" x14ac:dyDescent="0.25">
      <c r="A340" s="148"/>
      <c r="B340" s="148"/>
      <c r="C340" s="179"/>
      <c r="D340" s="148"/>
      <c r="E340" s="148"/>
      <c r="F340" s="190"/>
      <c r="G340" s="148"/>
    </row>
    <row r="341" spans="1:7" x14ac:dyDescent="0.25">
      <c r="A341" s="148"/>
      <c r="B341" s="148"/>
      <c r="C341" s="179"/>
      <c r="D341" s="148"/>
      <c r="E341" s="148"/>
      <c r="F341" s="190"/>
      <c r="G341" s="148"/>
    </row>
    <row r="342" spans="1:7" x14ac:dyDescent="0.25">
      <c r="A342" s="148"/>
      <c r="B342" s="148"/>
      <c r="C342" s="179"/>
      <c r="D342" s="148"/>
      <c r="E342" s="148"/>
      <c r="F342" s="190"/>
      <c r="G342" s="148"/>
    </row>
    <row r="343" spans="1:7" x14ac:dyDescent="0.25">
      <c r="A343" s="148"/>
      <c r="B343" s="148"/>
      <c r="C343" s="179"/>
      <c r="D343" s="148"/>
      <c r="E343" s="148"/>
      <c r="F343" s="190"/>
      <c r="G343" s="148"/>
    </row>
    <row r="344" spans="1:7" x14ac:dyDescent="0.25">
      <c r="A344" s="148"/>
      <c r="B344" s="148"/>
      <c r="C344" s="179"/>
      <c r="D344" s="148"/>
      <c r="E344" s="148"/>
      <c r="F344" s="190"/>
      <c r="G344" s="148"/>
    </row>
    <row r="345" spans="1:7" x14ac:dyDescent="0.25">
      <c r="A345" s="148"/>
      <c r="B345" s="148"/>
      <c r="C345" s="179"/>
      <c r="D345" s="148"/>
      <c r="E345" s="148"/>
      <c r="F345" s="190"/>
      <c r="G345" s="148"/>
    </row>
    <row r="346" spans="1:7" x14ac:dyDescent="0.25">
      <c r="A346" s="148"/>
      <c r="B346" s="148"/>
      <c r="C346" s="179"/>
      <c r="D346" s="148"/>
      <c r="E346" s="148"/>
      <c r="F346" s="190"/>
      <c r="G346" s="148"/>
    </row>
    <row r="347" spans="1:7" x14ac:dyDescent="0.25">
      <c r="A347" s="148"/>
      <c r="B347" s="148"/>
      <c r="C347" s="179"/>
      <c r="D347" s="148"/>
      <c r="E347" s="148"/>
      <c r="F347" s="190"/>
      <c r="G347" s="148"/>
    </row>
    <row r="348" spans="1:7" x14ac:dyDescent="0.25">
      <c r="A348" s="148"/>
      <c r="B348" s="148"/>
      <c r="C348" s="179"/>
      <c r="D348" s="148"/>
      <c r="E348" s="148"/>
      <c r="F348" s="190"/>
      <c r="G348" s="148"/>
    </row>
    <row r="349" spans="1:7" x14ac:dyDescent="0.25">
      <c r="A349" s="148"/>
      <c r="B349" s="148"/>
      <c r="C349" s="179"/>
      <c r="D349" s="148"/>
      <c r="E349" s="148"/>
      <c r="F349" s="190"/>
      <c r="G349" s="148"/>
    </row>
    <row r="350" spans="1:7" x14ac:dyDescent="0.25">
      <c r="A350" s="148"/>
      <c r="B350" s="148"/>
      <c r="C350" s="179"/>
      <c r="D350" s="148"/>
      <c r="E350" s="148"/>
      <c r="F350" s="190"/>
      <c r="G350" s="148"/>
    </row>
    <row r="351" spans="1:7" x14ac:dyDescent="0.25">
      <c r="A351" s="148"/>
      <c r="B351" s="148"/>
      <c r="C351" s="179"/>
      <c r="D351" s="148"/>
      <c r="E351" s="148"/>
      <c r="F351" s="190"/>
      <c r="G351" s="148"/>
    </row>
    <row r="352" spans="1:7" x14ac:dyDescent="0.25">
      <c r="A352" s="148"/>
      <c r="B352" s="148"/>
      <c r="C352" s="179"/>
      <c r="D352" s="148"/>
      <c r="E352" s="148"/>
      <c r="F352" s="190"/>
      <c r="G352" s="148"/>
    </row>
    <row r="353" spans="1:7" x14ac:dyDescent="0.25">
      <c r="A353" s="148"/>
      <c r="B353" s="148"/>
      <c r="C353" s="179"/>
      <c r="D353" s="148"/>
      <c r="E353" s="148"/>
      <c r="F353" s="190"/>
      <c r="G353" s="148"/>
    </row>
    <row r="354" spans="1:7" x14ac:dyDescent="0.25">
      <c r="A354" s="148"/>
      <c r="B354" s="148"/>
      <c r="C354" s="179"/>
      <c r="D354" s="148"/>
      <c r="E354" s="148"/>
      <c r="F354" s="190"/>
      <c r="G354" s="148"/>
    </row>
    <row r="355" spans="1:7" x14ac:dyDescent="0.25">
      <c r="A355" s="148"/>
      <c r="B355" s="148"/>
      <c r="C355" s="179"/>
      <c r="D355" s="148"/>
      <c r="E355" s="148"/>
      <c r="F355" s="190"/>
      <c r="G355" s="148"/>
    </row>
    <row r="356" spans="1:7" x14ac:dyDescent="0.25">
      <c r="A356" s="148"/>
      <c r="B356" s="148"/>
      <c r="C356" s="179"/>
      <c r="D356" s="148"/>
      <c r="E356" s="148"/>
      <c r="F356" s="190"/>
      <c r="G356" s="148"/>
    </row>
    <row r="357" spans="1:7" x14ac:dyDescent="0.25">
      <c r="A357" s="148"/>
      <c r="B357" s="148"/>
      <c r="C357" s="179"/>
      <c r="D357" s="148"/>
      <c r="E357" s="148"/>
      <c r="F357" s="190"/>
      <c r="G357" s="148"/>
    </row>
    <row r="358" spans="1:7" x14ac:dyDescent="0.25">
      <c r="A358" s="148"/>
      <c r="B358" s="148"/>
      <c r="C358" s="179"/>
      <c r="D358" s="148"/>
      <c r="E358" s="148"/>
      <c r="F358" s="190"/>
      <c r="G358" s="148"/>
    </row>
    <row r="359" spans="1:7" x14ac:dyDescent="0.25">
      <c r="A359" s="148"/>
      <c r="B359" s="148"/>
      <c r="C359" s="179"/>
      <c r="D359" s="148"/>
      <c r="E359" s="148"/>
      <c r="F359" s="190"/>
      <c r="G359" s="148"/>
    </row>
    <row r="360" spans="1:7" x14ac:dyDescent="0.25">
      <c r="A360" s="148"/>
      <c r="B360" s="148"/>
      <c r="C360" s="179"/>
      <c r="D360" s="148"/>
      <c r="E360" s="148"/>
      <c r="F360" s="190"/>
      <c r="G360" s="148"/>
    </row>
    <row r="361" spans="1:7" x14ac:dyDescent="0.25">
      <c r="A361" s="148"/>
      <c r="B361" s="148"/>
      <c r="C361" s="179"/>
      <c r="D361" s="148"/>
      <c r="E361" s="148"/>
      <c r="F361" s="190"/>
      <c r="G361" s="148"/>
    </row>
    <row r="362" spans="1:7" x14ac:dyDescent="0.25">
      <c r="A362" s="148"/>
      <c r="B362" s="148"/>
      <c r="C362" s="179"/>
      <c r="D362" s="148"/>
      <c r="E362" s="148"/>
      <c r="F362" s="190"/>
      <c r="G362" s="148"/>
    </row>
    <row r="363" spans="1:7" x14ac:dyDescent="0.25">
      <c r="A363" s="148"/>
      <c r="B363" s="148"/>
      <c r="C363" s="179"/>
      <c r="D363" s="148"/>
      <c r="E363" s="148"/>
      <c r="F363" s="190"/>
      <c r="G363" s="148"/>
    </row>
    <row r="364" spans="1:7" x14ac:dyDescent="0.25">
      <c r="A364" s="148"/>
      <c r="B364" s="148"/>
      <c r="C364" s="179"/>
      <c r="D364" s="148"/>
      <c r="E364" s="148"/>
      <c r="F364" s="190"/>
      <c r="G364" s="148"/>
    </row>
    <row r="365" spans="1:7" x14ac:dyDescent="0.25">
      <c r="A365" s="148"/>
      <c r="B365" s="148"/>
      <c r="C365" s="179"/>
      <c r="D365" s="148"/>
      <c r="E365" s="148"/>
      <c r="F365" s="190"/>
      <c r="G365" s="148"/>
    </row>
    <row r="366" spans="1:7" x14ac:dyDescent="0.25">
      <c r="A366" s="148"/>
      <c r="B366" s="148"/>
      <c r="C366" s="179"/>
      <c r="D366" s="148"/>
      <c r="E366" s="148"/>
      <c r="F366" s="190"/>
      <c r="G366" s="148"/>
    </row>
    <row r="367" spans="1:7" x14ac:dyDescent="0.25">
      <c r="A367" s="148"/>
      <c r="B367" s="148"/>
      <c r="C367" s="179"/>
      <c r="D367" s="148"/>
      <c r="E367" s="148"/>
      <c r="F367" s="190"/>
      <c r="G367" s="148"/>
    </row>
    <row r="368" spans="1:7" x14ac:dyDescent="0.25">
      <c r="A368" s="148"/>
      <c r="B368" s="148"/>
      <c r="C368" s="179"/>
      <c r="D368" s="148"/>
      <c r="E368" s="148"/>
      <c r="F368" s="190"/>
      <c r="G368" s="148"/>
    </row>
    <row r="369" spans="1:7" x14ac:dyDescent="0.25">
      <c r="A369" s="148"/>
      <c r="B369" s="148"/>
      <c r="C369" s="179"/>
      <c r="D369" s="148"/>
      <c r="E369" s="148"/>
      <c r="F369" s="190"/>
      <c r="G369" s="148"/>
    </row>
    <row r="370" spans="1:7" x14ac:dyDescent="0.25">
      <c r="A370" s="148"/>
      <c r="B370" s="148"/>
      <c r="C370" s="179"/>
      <c r="D370" s="148"/>
      <c r="E370" s="148"/>
      <c r="F370" s="190"/>
      <c r="G370" s="148"/>
    </row>
    <row r="371" spans="1:7" x14ac:dyDescent="0.25">
      <c r="A371" s="148"/>
      <c r="B371" s="148"/>
      <c r="C371" s="179"/>
      <c r="D371" s="148"/>
      <c r="E371" s="148"/>
      <c r="F371" s="190"/>
      <c r="G371" s="148"/>
    </row>
    <row r="372" spans="1:7" x14ac:dyDescent="0.25">
      <c r="A372" s="148"/>
      <c r="B372" s="148"/>
      <c r="C372" s="179"/>
      <c r="D372" s="148"/>
      <c r="E372" s="148"/>
      <c r="F372" s="190"/>
      <c r="G372" s="148"/>
    </row>
    <row r="373" spans="1:7" x14ac:dyDescent="0.25">
      <c r="A373" s="148"/>
      <c r="B373" s="148"/>
      <c r="C373" s="179"/>
      <c r="D373" s="148"/>
      <c r="E373" s="148"/>
      <c r="F373" s="190"/>
      <c r="G373" s="148"/>
    </row>
    <row r="374" spans="1:7" x14ac:dyDescent="0.25">
      <c r="A374" s="148"/>
      <c r="B374" s="148"/>
      <c r="C374" s="179"/>
      <c r="D374" s="148"/>
      <c r="E374" s="148"/>
      <c r="F374" s="190"/>
      <c r="G374" s="148"/>
    </row>
    <row r="375" spans="1:7" x14ac:dyDescent="0.25">
      <c r="A375" s="148"/>
      <c r="B375" s="148"/>
      <c r="C375" s="179"/>
      <c r="D375" s="148"/>
      <c r="E375" s="148"/>
      <c r="F375" s="190"/>
      <c r="G375" s="148"/>
    </row>
    <row r="376" spans="1:7" x14ac:dyDescent="0.25">
      <c r="A376" s="148"/>
      <c r="B376" s="148"/>
      <c r="C376" s="179"/>
      <c r="D376" s="148"/>
      <c r="E376" s="148"/>
      <c r="F376" s="190"/>
      <c r="G376" s="148"/>
    </row>
    <row r="377" spans="1:7" x14ac:dyDescent="0.25">
      <c r="A377" s="148"/>
      <c r="B377" s="148"/>
      <c r="C377" s="179"/>
      <c r="D377" s="148"/>
      <c r="E377" s="148"/>
      <c r="F377" s="190"/>
      <c r="G377" s="148"/>
    </row>
    <row r="378" spans="1:7" x14ac:dyDescent="0.25">
      <c r="A378" s="148"/>
      <c r="B378" s="148"/>
      <c r="C378" s="179"/>
      <c r="D378" s="148"/>
      <c r="E378" s="148"/>
      <c r="F378" s="190"/>
      <c r="G378" s="148"/>
    </row>
    <row r="379" spans="1:7" x14ac:dyDescent="0.25">
      <c r="A379" s="148"/>
      <c r="B379" s="148"/>
      <c r="C379" s="179"/>
      <c r="D379" s="148"/>
      <c r="E379" s="148"/>
      <c r="F379" s="190"/>
      <c r="G379" s="148"/>
    </row>
  </sheetData>
  <mergeCells count="3">
    <mergeCell ref="A3:E3"/>
    <mergeCell ref="A1:F1"/>
    <mergeCell ref="A2:F2"/>
  </mergeCells>
  <pageMargins left="0.70866141732283472" right="0.70866141732283472" top="0.74803149606299213" bottom="0.74803149606299213" header="0.31496062992125984" footer="0.31496062992125984"/>
  <pageSetup scale="95" fitToHeight="0" orientation="landscape" r:id="rId2"/>
  <headerFooter>
    <oddFooter>&amp;C&amp;P/&amp;N</oddFooter>
  </headerFooter>
  <rowBreaks count="1" manualBreakCount="1">
    <brk id="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73"/>
  <sheetViews>
    <sheetView showGridLines="0" view="pageBreakPreview" topLeftCell="A29" zoomScale="85" zoomScaleNormal="100" zoomScaleSheetLayoutView="85" workbookViewId="0">
      <selection activeCell="H61" sqref="H61"/>
    </sheetView>
  </sheetViews>
  <sheetFormatPr defaultColWidth="9.140625" defaultRowHeight="15" x14ac:dyDescent="0.25"/>
  <cols>
    <col min="1" max="2" width="9.140625" style="35"/>
    <col min="3" max="5" width="9.140625" style="35" customWidth="1"/>
    <col min="6" max="6" width="18.5703125" style="35" customWidth="1"/>
    <col min="7" max="7" width="12" customWidth="1"/>
    <col min="8" max="9" width="7.42578125" customWidth="1"/>
    <col min="10" max="10" width="7.28515625" customWidth="1"/>
  </cols>
  <sheetData>
    <row r="1" spans="1:12" ht="23.25" customHeight="1" thickBot="1" x14ac:dyDescent="0.35">
      <c r="A1" s="291" t="s">
        <v>279</v>
      </c>
      <c r="B1" s="292"/>
      <c r="C1" s="292"/>
      <c r="D1" s="292"/>
      <c r="E1" s="292"/>
      <c r="F1" s="292"/>
      <c r="G1" s="292"/>
      <c r="H1" s="292"/>
      <c r="I1" s="292"/>
      <c r="J1" s="293"/>
    </row>
    <row r="2" spans="1:12" ht="158.25" customHeight="1" thickBot="1" x14ac:dyDescent="0.3">
      <c r="A2" s="294" t="s">
        <v>527</v>
      </c>
      <c r="B2" s="295"/>
      <c r="C2" s="295"/>
      <c r="D2" s="295"/>
      <c r="E2" s="295"/>
      <c r="F2" s="295"/>
      <c r="G2" s="295"/>
      <c r="H2" s="295"/>
      <c r="I2" s="295"/>
      <c r="J2" s="296"/>
    </row>
    <row r="3" spans="1:12" ht="16.5" thickBot="1" x14ac:dyDescent="0.3">
      <c r="A3" s="146"/>
      <c r="B3" s="146"/>
      <c r="C3" s="146"/>
      <c r="D3" s="146"/>
      <c r="E3" s="146"/>
      <c r="F3" s="146"/>
      <c r="G3" s="146"/>
      <c r="H3" s="146"/>
      <c r="I3" s="146"/>
      <c r="J3" s="146"/>
    </row>
    <row r="4" spans="1:12" ht="16.5" thickBot="1" x14ac:dyDescent="0.3">
      <c r="A4" s="307" t="s">
        <v>277</v>
      </c>
      <c r="B4" s="308"/>
      <c r="C4" s="308"/>
      <c r="D4" s="308"/>
      <c r="E4" s="308"/>
      <c r="F4" s="309"/>
      <c r="G4" s="303" t="s">
        <v>208</v>
      </c>
      <c r="H4" s="305" t="s">
        <v>276</v>
      </c>
      <c r="I4" s="305"/>
      <c r="J4" s="306"/>
    </row>
    <row r="5" spans="1:12" ht="16.5" thickBot="1" x14ac:dyDescent="0.3">
      <c r="A5" s="310"/>
      <c r="B5" s="311"/>
      <c r="C5" s="311"/>
      <c r="D5" s="311"/>
      <c r="E5" s="311"/>
      <c r="F5" s="312"/>
      <c r="G5" s="304"/>
      <c r="H5" s="137" t="s">
        <v>161</v>
      </c>
      <c r="I5" s="138" t="s">
        <v>275</v>
      </c>
      <c r="J5" s="139" t="s">
        <v>159</v>
      </c>
    </row>
    <row r="6" spans="1:12" ht="16.5" thickBot="1" x14ac:dyDescent="0.3">
      <c r="A6" s="297" t="s">
        <v>145</v>
      </c>
      <c r="B6" s="298"/>
      <c r="C6" s="298"/>
      <c r="D6" s="298"/>
      <c r="E6" s="298"/>
      <c r="F6" s="299"/>
      <c r="G6" s="133" t="str">
        <f>IFERROR(AVERAGE(G7:G9),"")</f>
        <v/>
      </c>
      <c r="H6" s="134">
        <f>SUM(H7:H9)</f>
        <v>0</v>
      </c>
      <c r="I6" s="135">
        <f>SUM(I7:I9)</f>
        <v>0</v>
      </c>
      <c r="J6" s="136">
        <f>SUM(J7:J9)</f>
        <v>0</v>
      </c>
    </row>
    <row r="7" spans="1:12" x14ac:dyDescent="0.25">
      <c r="A7" s="300" t="s">
        <v>228</v>
      </c>
      <c r="B7" s="301"/>
      <c r="C7" s="301"/>
      <c r="D7" s="301"/>
      <c r="E7" s="301"/>
      <c r="F7" s="302"/>
      <c r="G7" s="85" t="str">
        <f>IFERROR(AVERAGE('Assessor''s Worksheet'!G4:G12,'Assessor''s Worksheet'!G14:G17),"")</f>
        <v/>
      </c>
      <c r="H7" s="87">
        <f>COUNT('Ranking of Risk Scoring'!C4:C17)</f>
        <v>0</v>
      </c>
      <c r="I7" s="88">
        <f>COUNT('Ranking of Risk Scoring'!D4:D17)</f>
        <v>0</v>
      </c>
      <c r="J7" s="89">
        <f>COUNT('Ranking of Risk Scoring'!E4:E17)</f>
        <v>0</v>
      </c>
      <c r="K7" s="39"/>
      <c r="L7" s="39"/>
    </row>
    <row r="8" spans="1:12" x14ac:dyDescent="0.25">
      <c r="A8" s="313" t="s">
        <v>227</v>
      </c>
      <c r="B8" s="314"/>
      <c r="C8" s="314"/>
      <c r="D8" s="314"/>
      <c r="E8" s="314"/>
      <c r="F8" s="315"/>
      <c r="G8" s="41" t="str">
        <f>IFERROR(AVERAGE('Assessor''s Worksheet'!G19:G49),"")</f>
        <v/>
      </c>
      <c r="H8" s="90">
        <f>COUNT('Ranking of Risk Scoring'!C19:C49)</f>
        <v>0</v>
      </c>
      <c r="I8" s="91">
        <f>COUNT('Ranking of Risk Scoring'!D19:D49)</f>
        <v>0</v>
      </c>
      <c r="J8" s="92">
        <f>COUNT('Ranking of Risk Scoring'!E19:E49)</f>
        <v>0</v>
      </c>
    </row>
    <row r="9" spans="1:12" ht="15.75" thickBot="1" x14ac:dyDescent="0.3">
      <c r="A9" s="316" t="s">
        <v>229</v>
      </c>
      <c r="B9" s="317"/>
      <c r="C9" s="317"/>
      <c r="D9" s="317"/>
      <c r="E9" s="317"/>
      <c r="F9" s="318"/>
      <c r="G9" s="86" t="str">
        <f>IFERROR(AVERAGE('Assessor''s Worksheet'!G51:G55),"")</f>
        <v/>
      </c>
      <c r="H9" s="93">
        <f>COUNT('Ranking of Risk Scoring'!C51:C55)</f>
        <v>0</v>
      </c>
      <c r="I9" s="94">
        <f>COUNT('Ranking of Risk Scoring'!D51:D55)</f>
        <v>0</v>
      </c>
      <c r="J9" s="95">
        <f>COUNT('Ranking of Risk Scoring'!E51:E55)</f>
        <v>0</v>
      </c>
    </row>
    <row r="10" spans="1:12" ht="15.75" thickBot="1" x14ac:dyDescent="0.3">
      <c r="A10" s="109"/>
      <c r="B10" s="109"/>
      <c r="C10" s="109"/>
      <c r="D10" s="109"/>
      <c r="E10" s="109"/>
      <c r="F10" s="109"/>
      <c r="G10" s="1"/>
      <c r="H10" s="96"/>
      <c r="I10" s="96"/>
      <c r="J10" s="96"/>
    </row>
    <row r="11" spans="1:12" ht="16.5" thickBot="1" x14ac:dyDescent="0.3">
      <c r="A11" s="319" t="s">
        <v>197</v>
      </c>
      <c r="B11" s="320"/>
      <c r="C11" s="320"/>
      <c r="D11" s="320"/>
      <c r="E11" s="320"/>
      <c r="F11" s="320"/>
      <c r="G11" s="42" t="str">
        <f>IFERROR(AVERAGE(G12:G15),"")</f>
        <v/>
      </c>
      <c r="H11" s="80">
        <f>SUM(H12:H15)</f>
        <v>0</v>
      </c>
      <c r="I11" s="81">
        <f>SUM(I12:I15)</f>
        <v>0</v>
      </c>
      <c r="J11" s="82">
        <f>SUM(J12:J15)</f>
        <v>0</v>
      </c>
    </row>
    <row r="12" spans="1:12" x14ac:dyDescent="0.25">
      <c r="A12" s="321" t="s">
        <v>230</v>
      </c>
      <c r="B12" s="322"/>
      <c r="C12" s="322"/>
      <c r="D12" s="322"/>
      <c r="E12" s="322"/>
      <c r="F12" s="322"/>
      <c r="G12" s="84" t="str">
        <f>IFERROR(AVERAGE('Assessor''s Worksheet'!G58:G60),"")</f>
        <v/>
      </c>
      <c r="H12" s="97">
        <f>COUNT('Ranking of Risk Scoring'!C58:C60)</f>
        <v>0</v>
      </c>
      <c r="I12" s="88">
        <f>COUNT('Ranking of Risk Scoring'!D58:D60)</f>
        <v>0</v>
      </c>
      <c r="J12" s="89">
        <f>COUNT('Ranking of Risk Scoring'!E58:E60)</f>
        <v>0</v>
      </c>
    </row>
    <row r="13" spans="1:12" x14ac:dyDescent="0.25">
      <c r="A13" s="323" t="s">
        <v>231</v>
      </c>
      <c r="B13" s="324"/>
      <c r="C13" s="324"/>
      <c r="D13" s="324"/>
      <c r="E13" s="324"/>
      <c r="F13" s="324"/>
      <c r="G13" s="51" t="str">
        <f>IFERROR(AVERAGE('Assessor''s Worksheet'!G62:G64,'Assessor''s Worksheet'!G66,'Assessor''s Worksheet'!G67),"")</f>
        <v/>
      </c>
      <c r="H13" s="98">
        <f>COUNT('Ranking of Risk Scoring'!C62:C67)</f>
        <v>0</v>
      </c>
      <c r="I13" s="91">
        <f>COUNT('Ranking of Risk Scoring'!D62:D67)</f>
        <v>0</v>
      </c>
      <c r="J13" s="92">
        <f>COUNT('Ranking of Risk Scoring'!E62:E67)</f>
        <v>0</v>
      </c>
    </row>
    <row r="14" spans="1:12" x14ac:dyDescent="0.25">
      <c r="A14" s="323" t="s">
        <v>232</v>
      </c>
      <c r="B14" s="324"/>
      <c r="C14" s="324"/>
      <c r="D14" s="324"/>
      <c r="E14" s="324"/>
      <c r="F14" s="324"/>
      <c r="G14" s="41" t="str">
        <f>IFERROR(AVERAGE('Assessor''s Worksheet'!G69),"")</f>
        <v/>
      </c>
      <c r="H14" s="98">
        <f>COUNT('Ranking of Risk Scoring'!C69)</f>
        <v>0</v>
      </c>
      <c r="I14" s="91">
        <f>COUNT('Ranking of Risk Scoring'!D69)</f>
        <v>0</v>
      </c>
      <c r="J14" s="92">
        <f>COUNT('Ranking of Risk Scoring'!E69)</f>
        <v>0</v>
      </c>
    </row>
    <row r="15" spans="1:12" ht="15.75" thickBot="1" x14ac:dyDescent="0.3">
      <c r="A15" s="325" t="s">
        <v>233</v>
      </c>
      <c r="B15" s="326"/>
      <c r="C15" s="326"/>
      <c r="D15" s="326"/>
      <c r="E15" s="326"/>
      <c r="F15" s="326"/>
      <c r="G15" s="52" t="str">
        <f>IFERROR(AVERAGE('Assessor''s Worksheet'!G71:G82),"")</f>
        <v/>
      </c>
      <c r="H15" s="99">
        <f>COUNT('Ranking of Risk Scoring'!C71:C82)</f>
        <v>0</v>
      </c>
      <c r="I15" s="94">
        <f>COUNT('Ranking of Risk Scoring'!D71:D82)</f>
        <v>0</v>
      </c>
      <c r="J15" s="95">
        <f>COUNT('Ranking of Risk Scoring'!E71:E82)</f>
        <v>0</v>
      </c>
    </row>
    <row r="16" spans="1:12" ht="15.75" thickBot="1" x14ac:dyDescent="0.3">
      <c r="A16" s="108"/>
      <c r="B16" s="108"/>
      <c r="C16" s="108"/>
      <c r="D16" s="108"/>
      <c r="E16" s="108"/>
      <c r="F16" s="108"/>
      <c r="G16" s="1"/>
      <c r="H16" s="96"/>
      <c r="I16" s="96"/>
      <c r="J16" s="96"/>
    </row>
    <row r="17" spans="1:10" ht="16.5" thickBot="1" x14ac:dyDescent="0.3">
      <c r="A17" s="327" t="s">
        <v>198</v>
      </c>
      <c r="B17" s="328"/>
      <c r="C17" s="328"/>
      <c r="D17" s="328"/>
      <c r="E17" s="328"/>
      <c r="F17" s="329"/>
      <c r="G17" s="42" t="str">
        <f>IFERROR(AVERAGE(G18:G22),"")</f>
        <v/>
      </c>
      <c r="H17" s="80">
        <f>SUM(H18:H22)</f>
        <v>0</v>
      </c>
      <c r="I17" s="81">
        <f>SUM(I18:I22)</f>
        <v>0</v>
      </c>
      <c r="J17" s="82">
        <f>SUM(J18:J22)</f>
        <v>0</v>
      </c>
    </row>
    <row r="18" spans="1:10" x14ac:dyDescent="0.25">
      <c r="A18" s="330" t="s">
        <v>234</v>
      </c>
      <c r="B18" s="331"/>
      <c r="C18" s="331"/>
      <c r="D18" s="331"/>
      <c r="E18" s="331"/>
      <c r="F18" s="332"/>
      <c r="G18" s="67" t="str">
        <f>IFERROR(AVERAGE('Assessor''s Worksheet'!G85),"")</f>
        <v/>
      </c>
      <c r="H18" s="97">
        <f>COUNT('Ranking of Risk Scoring'!C85)</f>
        <v>0</v>
      </c>
      <c r="I18" s="88">
        <f>COUNT('Ranking of Risk Scoring'!D85)</f>
        <v>0</v>
      </c>
      <c r="J18" s="89">
        <f>COUNT('Ranking of Risk Scoring'!E85)</f>
        <v>0</v>
      </c>
    </row>
    <row r="19" spans="1:10" x14ac:dyDescent="0.25">
      <c r="A19" s="333" t="s">
        <v>235</v>
      </c>
      <c r="B19" s="334"/>
      <c r="C19" s="334"/>
      <c r="D19" s="334"/>
      <c r="E19" s="334"/>
      <c r="F19" s="335"/>
      <c r="G19" s="66" t="str">
        <f>IFERROR(AVERAGE('Assessor''s Worksheet'!G87:G89),"")</f>
        <v/>
      </c>
      <c r="H19" s="98">
        <f>COUNT('Ranking of Risk Scoring'!C87:C89)</f>
        <v>0</v>
      </c>
      <c r="I19" s="91">
        <f>COUNT('Ranking of Risk Scoring'!D87:D89)</f>
        <v>0</v>
      </c>
      <c r="J19" s="92">
        <f>COUNT('Ranking of Risk Scoring'!E87:E89)</f>
        <v>0</v>
      </c>
    </row>
    <row r="20" spans="1:10" x14ac:dyDescent="0.25">
      <c r="A20" s="342" t="s">
        <v>236</v>
      </c>
      <c r="B20" s="343"/>
      <c r="C20" s="343"/>
      <c r="D20" s="343"/>
      <c r="E20" s="343"/>
      <c r="F20" s="344"/>
      <c r="G20" s="66" t="str">
        <f>IFERROR(AVERAGE('Assessor''s Worksheet'!G91),"")</f>
        <v/>
      </c>
      <c r="H20" s="98">
        <f>COUNT('Ranking of Risk Scoring'!C91)</f>
        <v>0</v>
      </c>
      <c r="I20" s="91">
        <f>COUNT('Ranking of Risk Scoring'!D91)</f>
        <v>0</v>
      </c>
      <c r="J20" s="92">
        <f>COUNT('Ranking of Risk Scoring'!E91)</f>
        <v>0</v>
      </c>
    </row>
    <row r="21" spans="1:10" x14ac:dyDescent="0.25">
      <c r="A21" s="336" t="s">
        <v>237</v>
      </c>
      <c r="B21" s="337"/>
      <c r="C21" s="337"/>
      <c r="D21" s="337"/>
      <c r="E21" s="337"/>
      <c r="F21" s="338"/>
      <c r="G21" s="66" t="str">
        <f>IFERROR(AVERAGE('Assessor''s Worksheet'!G93:G108),"")</f>
        <v/>
      </c>
      <c r="H21" s="98">
        <f>COUNT('Ranking of Risk Scoring'!C93:C108)</f>
        <v>0</v>
      </c>
      <c r="I21" s="91">
        <f>COUNT('Ranking of Risk Scoring'!D93:D108)</f>
        <v>0</v>
      </c>
      <c r="J21" s="92">
        <f>COUNT('Ranking of Risk Scoring'!E93:E108)</f>
        <v>0</v>
      </c>
    </row>
    <row r="22" spans="1:10" ht="15.75" thickBot="1" x14ac:dyDescent="0.3">
      <c r="A22" s="325" t="s">
        <v>238</v>
      </c>
      <c r="B22" s="326"/>
      <c r="C22" s="326"/>
      <c r="D22" s="326"/>
      <c r="E22" s="326"/>
      <c r="F22" s="339"/>
      <c r="G22" s="68" t="str">
        <f>IFERROR(AVERAGE('Assessor''s Worksheet'!G110:G127),"")</f>
        <v/>
      </c>
      <c r="H22" s="99">
        <f>COUNT('Ranking of Risk Scoring'!C110:C127)</f>
        <v>0</v>
      </c>
      <c r="I22" s="94">
        <f>COUNT('Ranking of Risk Scoring'!D110:D127)</f>
        <v>0</v>
      </c>
      <c r="J22" s="95">
        <f>COUNT('Ranking of Risk Scoring'!E110:E127)</f>
        <v>0</v>
      </c>
    </row>
    <row r="23" spans="1:10" ht="15.75" thickBot="1" x14ac:dyDescent="0.3">
      <c r="A23" s="108"/>
      <c r="B23" s="108"/>
      <c r="C23" s="108"/>
      <c r="D23" s="108"/>
      <c r="E23" s="108"/>
      <c r="F23" s="108"/>
      <c r="G23" s="1"/>
      <c r="H23" s="96"/>
      <c r="I23" s="96"/>
      <c r="J23" s="96"/>
    </row>
    <row r="24" spans="1:10" ht="16.5" thickBot="1" x14ac:dyDescent="0.3">
      <c r="A24" s="319" t="s">
        <v>199</v>
      </c>
      <c r="B24" s="320"/>
      <c r="C24" s="320"/>
      <c r="D24" s="320"/>
      <c r="E24" s="320"/>
      <c r="F24" s="340"/>
      <c r="G24" s="42" t="str">
        <f>IFERROR(AVERAGE(G25:G30),"")</f>
        <v/>
      </c>
      <c r="H24" s="80">
        <f>SUM(H25:H30)</f>
        <v>0</v>
      </c>
      <c r="I24" s="81">
        <f>SUM(I25:I30)</f>
        <v>0</v>
      </c>
      <c r="J24" s="82">
        <f>SUM(J25:J30)</f>
        <v>0</v>
      </c>
    </row>
    <row r="25" spans="1:10" x14ac:dyDescent="0.25">
      <c r="A25" s="321" t="s">
        <v>239</v>
      </c>
      <c r="B25" s="322"/>
      <c r="C25" s="322"/>
      <c r="D25" s="322"/>
      <c r="E25" s="322"/>
      <c r="F25" s="341"/>
      <c r="G25" s="78" t="str">
        <f>IFERROR(AVERAGE('Assessor''s Worksheet'!G130),"")</f>
        <v/>
      </c>
      <c r="H25" s="97">
        <f>COUNT('Ranking of Risk Scoring'!C130)</f>
        <v>0</v>
      </c>
      <c r="I25" s="88">
        <f>COUNT('Ranking of Risk Scoring'!D130)</f>
        <v>0</v>
      </c>
      <c r="J25" s="89">
        <f>COUNT('Ranking of Risk Scoring'!E130)</f>
        <v>0</v>
      </c>
    </row>
    <row r="26" spans="1:10" x14ac:dyDescent="0.25">
      <c r="A26" s="323" t="s">
        <v>240</v>
      </c>
      <c r="B26" s="324"/>
      <c r="C26" s="324"/>
      <c r="D26" s="324"/>
      <c r="E26" s="324"/>
      <c r="F26" s="345"/>
      <c r="G26" s="66" t="str">
        <f>IFERROR(AVERAGE('Assessor''s Worksheet'!G132:G133),"")</f>
        <v/>
      </c>
      <c r="H26" s="98">
        <f>COUNT('Ranking of Risk Scoring'!C132:C133)</f>
        <v>0</v>
      </c>
      <c r="I26" s="91">
        <f>COUNT('Ranking of Risk Scoring'!D132:D133)</f>
        <v>0</v>
      </c>
      <c r="J26" s="92">
        <f>COUNT('Ranking of Risk Scoring'!E132:E133)</f>
        <v>0</v>
      </c>
    </row>
    <row r="27" spans="1:10" x14ac:dyDescent="0.25">
      <c r="A27" s="323" t="s">
        <v>241</v>
      </c>
      <c r="B27" s="324"/>
      <c r="C27" s="324"/>
      <c r="D27" s="324"/>
      <c r="E27" s="324"/>
      <c r="F27" s="345"/>
      <c r="G27" s="79" t="str">
        <f>IFERROR(AVERAGE('Assessor''s Worksheet'!G135:G140),"")</f>
        <v/>
      </c>
      <c r="H27" s="98">
        <f>COUNT('Ranking of Risk Scoring'!C135:C140)</f>
        <v>0</v>
      </c>
      <c r="I27" s="91">
        <f>COUNT('Ranking of Risk Scoring'!D135:D140)</f>
        <v>0</v>
      </c>
      <c r="J27" s="92">
        <f>COUNT('Ranking of Risk Scoring'!E135:E140)</f>
        <v>0</v>
      </c>
    </row>
    <row r="28" spans="1:10" x14ac:dyDescent="0.25">
      <c r="A28" s="323" t="s">
        <v>242</v>
      </c>
      <c r="B28" s="324"/>
      <c r="C28" s="324"/>
      <c r="D28" s="324"/>
      <c r="E28" s="324"/>
      <c r="F28" s="345"/>
      <c r="G28" s="66" t="str">
        <f>IFERROR(AVERAGE('Assessor''s Worksheet'!G142:G153),"")</f>
        <v/>
      </c>
      <c r="H28" s="98">
        <f>COUNT('Ranking of Risk Scoring'!C142:C153)</f>
        <v>0</v>
      </c>
      <c r="I28" s="91">
        <f>COUNT('Ranking of Risk Scoring'!D142:D153)</f>
        <v>0</v>
      </c>
      <c r="J28" s="92">
        <f>COUNT('Ranking of Risk Scoring'!E142:E153)</f>
        <v>0</v>
      </c>
    </row>
    <row r="29" spans="1:10" x14ac:dyDescent="0.25">
      <c r="A29" s="323" t="s">
        <v>243</v>
      </c>
      <c r="B29" s="324"/>
      <c r="C29" s="324"/>
      <c r="D29" s="324"/>
      <c r="E29" s="324"/>
      <c r="F29" s="345"/>
      <c r="G29" s="67" t="str">
        <f>IFERROR(AVERAGE('Assessor''s Worksheet'!G155:G160),"")</f>
        <v/>
      </c>
      <c r="H29" s="98">
        <f>COUNT('Ranking of Risk Scoring'!C155:C160)</f>
        <v>0</v>
      </c>
      <c r="I29" s="91">
        <f>COUNT('Ranking of Risk Scoring'!D155:D160)</f>
        <v>0</v>
      </c>
      <c r="J29" s="92">
        <f>COUNT('Ranking of Risk Scoring'!E155:E160)</f>
        <v>0</v>
      </c>
    </row>
    <row r="30" spans="1:10" ht="15.75" thickBot="1" x14ac:dyDescent="0.3">
      <c r="A30" s="325" t="s">
        <v>244</v>
      </c>
      <c r="B30" s="326"/>
      <c r="C30" s="326"/>
      <c r="D30" s="326"/>
      <c r="E30" s="326"/>
      <c r="F30" s="339"/>
      <c r="G30" s="145" t="str">
        <f>IFERROR(AVERAGE('Assessor''s Worksheet'!G162),"")</f>
        <v/>
      </c>
      <c r="H30" s="99">
        <f>COUNT('Ranking of Risk Scoring'!C162)</f>
        <v>0</v>
      </c>
      <c r="I30" s="94">
        <f>COUNT('Ranking of Risk Scoring'!D162)</f>
        <v>0</v>
      </c>
      <c r="J30" s="95">
        <f>COUNT('Ranking of Risk Scoring'!E162)</f>
        <v>0</v>
      </c>
    </row>
    <row r="31" spans="1:10" ht="15.75" thickBot="1" x14ac:dyDescent="0.3">
      <c r="A31" s="108"/>
      <c r="B31" s="108"/>
      <c r="C31" s="108"/>
      <c r="D31" s="108"/>
      <c r="E31" s="108"/>
      <c r="F31" s="108"/>
      <c r="G31" s="140"/>
      <c r="H31" s="96"/>
      <c r="I31" s="96"/>
      <c r="J31" s="96"/>
    </row>
    <row r="32" spans="1:10" ht="16.5" thickBot="1" x14ac:dyDescent="0.3">
      <c r="A32" s="319" t="s">
        <v>200</v>
      </c>
      <c r="B32" s="320"/>
      <c r="C32" s="320"/>
      <c r="D32" s="320"/>
      <c r="E32" s="320"/>
      <c r="F32" s="340"/>
      <c r="G32" s="42" t="str">
        <f>IFERROR(AVERAGE(G33:G34),"")</f>
        <v/>
      </c>
      <c r="H32" s="80">
        <f>SUM(H33:H34)</f>
        <v>0</v>
      </c>
      <c r="I32" s="81">
        <f>SUM(I33:I34)</f>
        <v>0</v>
      </c>
      <c r="J32" s="82">
        <f>SUM(J33:J34)</f>
        <v>0</v>
      </c>
    </row>
    <row r="33" spans="1:10" x14ac:dyDescent="0.25">
      <c r="A33" s="336" t="s">
        <v>245</v>
      </c>
      <c r="B33" s="337"/>
      <c r="C33" s="337"/>
      <c r="D33" s="337"/>
      <c r="E33" s="337"/>
      <c r="F33" s="338"/>
      <c r="G33" s="67" t="str">
        <f>IFERROR(AVERAGE('Assessor''s Worksheet'!G165:G169),"")</f>
        <v/>
      </c>
      <c r="H33" s="97">
        <f>COUNT('Ranking of Risk Scoring'!C165:C169)</f>
        <v>0</v>
      </c>
      <c r="I33" s="88">
        <f>COUNT('Ranking of Risk Scoring'!D165:D169)</f>
        <v>0</v>
      </c>
      <c r="J33" s="89">
        <f>COUNT('Ranking of Risk Scoring'!E165:E169)</f>
        <v>0</v>
      </c>
    </row>
    <row r="34" spans="1:10" ht="15.75" thickBot="1" x14ac:dyDescent="0.3">
      <c r="A34" s="346" t="s">
        <v>246</v>
      </c>
      <c r="B34" s="347"/>
      <c r="C34" s="347"/>
      <c r="D34" s="347"/>
      <c r="E34" s="347"/>
      <c r="F34" s="348"/>
      <c r="G34" s="68" t="str">
        <f>IFERROR(AVERAGE('Assessor''s Worksheet'!G171:G179,'Assessor''s Worksheet'!G181:G187),"")</f>
        <v/>
      </c>
      <c r="H34" s="99">
        <f>COUNT('Ranking of Risk Scoring'!C171:C187)</f>
        <v>0</v>
      </c>
      <c r="I34" s="94">
        <f>COUNT('Ranking of Risk Scoring'!D171:D187)</f>
        <v>0</v>
      </c>
      <c r="J34" s="95">
        <f>COUNT('Ranking of Risk Scoring'!E171:E187)</f>
        <v>0</v>
      </c>
    </row>
    <row r="35" spans="1:10" ht="15.75" thickBot="1" x14ac:dyDescent="0.3">
      <c r="A35" s="108"/>
      <c r="B35" s="108"/>
      <c r="C35" s="108"/>
      <c r="D35" s="108"/>
      <c r="E35" s="108"/>
      <c r="F35" s="108"/>
      <c r="G35" s="78"/>
      <c r="H35" s="96"/>
      <c r="I35" s="96"/>
      <c r="J35" s="96"/>
    </row>
    <row r="36" spans="1:10" ht="16.5" thickBot="1" x14ac:dyDescent="0.3">
      <c r="A36" s="319" t="s">
        <v>201</v>
      </c>
      <c r="B36" s="320"/>
      <c r="C36" s="320"/>
      <c r="D36" s="320"/>
      <c r="E36" s="320"/>
      <c r="F36" s="340"/>
      <c r="G36" s="42" t="str">
        <f>IFERROR(AVERAGE(G37:G40),"")</f>
        <v/>
      </c>
      <c r="H36" s="80">
        <f>SUM(H37:H40)</f>
        <v>0</v>
      </c>
      <c r="I36" s="81">
        <f>SUM(I37:I40)</f>
        <v>0</v>
      </c>
      <c r="J36" s="82">
        <f>SUM(J37:J40)</f>
        <v>0</v>
      </c>
    </row>
    <row r="37" spans="1:10" x14ac:dyDescent="0.25">
      <c r="A37" s="336" t="s">
        <v>247</v>
      </c>
      <c r="B37" s="337"/>
      <c r="C37" s="337"/>
      <c r="D37" s="337"/>
      <c r="E37" s="337"/>
      <c r="F37" s="338"/>
      <c r="G37" s="77" t="str">
        <f>IFERROR(AVERAGE('Assessor''s Worksheet'!G190),"")</f>
        <v/>
      </c>
      <c r="H37" s="97">
        <f>COUNT('Ranking of Risk Scoring'!C190)</f>
        <v>0</v>
      </c>
      <c r="I37" s="88">
        <f>COUNT('Ranking of Risk Scoring'!D190)</f>
        <v>0</v>
      </c>
      <c r="J37" s="89">
        <f>COUNT('Ranking of Risk Scoring'!E190)</f>
        <v>0</v>
      </c>
    </row>
    <row r="38" spans="1:10" x14ac:dyDescent="0.25">
      <c r="A38" s="323" t="s">
        <v>248</v>
      </c>
      <c r="B38" s="324"/>
      <c r="C38" s="324"/>
      <c r="D38" s="324"/>
      <c r="E38" s="324"/>
      <c r="F38" s="345"/>
      <c r="G38" s="75" t="str">
        <f>IFERROR(AVERAGE('Assessor''s Worksheet'!G192:G194),"")</f>
        <v/>
      </c>
      <c r="H38" s="98">
        <f>COUNT('Ranking of Risk Scoring'!C192:C194)</f>
        <v>0</v>
      </c>
      <c r="I38" s="91">
        <f>COUNT('Ranking of Risk Scoring'!D192:D194)</f>
        <v>0</v>
      </c>
      <c r="J38" s="92">
        <f>COUNT('Ranking of Risk Scoring'!E192:E194)</f>
        <v>0</v>
      </c>
    </row>
    <row r="39" spans="1:10" x14ac:dyDescent="0.25">
      <c r="A39" s="323" t="s">
        <v>249</v>
      </c>
      <c r="B39" s="324"/>
      <c r="C39" s="324"/>
      <c r="D39" s="324"/>
      <c r="E39" s="324"/>
      <c r="F39" s="345"/>
      <c r="G39" s="75" t="str">
        <f>IFERROR(AVERAGE('Assessor''s Worksheet'!G196:G200),"")</f>
        <v/>
      </c>
      <c r="H39" s="98">
        <f>COUNT('Ranking of Risk Scoring'!C196:C200)</f>
        <v>0</v>
      </c>
      <c r="I39" s="91">
        <f>COUNT('Ranking of Risk Scoring'!D196:D200)</f>
        <v>0</v>
      </c>
      <c r="J39" s="92">
        <f>COUNT('Ranking of Risk Scoring'!E196:E200)</f>
        <v>0</v>
      </c>
    </row>
    <row r="40" spans="1:10" ht="15.75" thickBot="1" x14ac:dyDescent="0.3">
      <c r="A40" s="346" t="s">
        <v>250</v>
      </c>
      <c r="B40" s="347"/>
      <c r="C40" s="347"/>
      <c r="D40" s="347"/>
      <c r="E40" s="347"/>
      <c r="F40" s="348"/>
      <c r="G40" s="76" t="str">
        <f>IFERROR(AVERAGE('Assessor''s Worksheet'!G202:G204),"")</f>
        <v/>
      </c>
      <c r="H40" s="99">
        <f>COUNT('Ranking of Risk Scoring'!C202:C204)</f>
        <v>0</v>
      </c>
      <c r="I40" s="94">
        <f>COUNT('Ranking of Risk Scoring'!D202:D204)</f>
        <v>0</v>
      </c>
      <c r="J40" s="95">
        <f>COUNT('Ranking of Risk Scoring'!E202:E204)</f>
        <v>0</v>
      </c>
    </row>
    <row r="41" spans="1:10" ht="15.75" thickBot="1" x14ac:dyDescent="0.3">
      <c r="A41" s="108"/>
      <c r="B41" s="108"/>
      <c r="C41" s="108"/>
      <c r="D41" s="108"/>
      <c r="E41" s="108"/>
      <c r="F41" s="108"/>
      <c r="G41" s="140"/>
      <c r="H41" s="96"/>
      <c r="I41" s="96"/>
      <c r="J41" s="96"/>
    </row>
    <row r="42" spans="1:10" ht="16.5" thickBot="1" x14ac:dyDescent="0.3">
      <c r="A42" s="349" t="s">
        <v>202</v>
      </c>
      <c r="B42" s="350"/>
      <c r="C42" s="350"/>
      <c r="D42" s="350"/>
      <c r="E42" s="350"/>
      <c r="F42" s="351"/>
      <c r="G42" s="69" t="str">
        <f>IFERROR(AVERAGE(G43:G46),"")</f>
        <v/>
      </c>
      <c r="H42" s="80">
        <f>SUM(H43:H46)</f>
        <v>0</v>
      </c>
      <c r="I42" s="81">
        <f>SUM(I43:I46)</f>
        <v>0</v>
      </c>
      <c r="J42" s="82">
        <f>SUM(J43:J46)</f>
        <v>0</v>
      </c>
    </row>
    <row r="43" spans="1:10" x14ac:dyDescent="0.25">
      <c r="A43" s="352" t="s">
        <v>251</v>
      </c>
      <c r="B43" s="353"/>
      <c r="C43" s="353"/>
      <c r="D43" s="353"/>
      <c r="E43" s="353"/>
      <c r="F43" s="354"/>
      <c r="G43" s="84" t="str">
        <f>IFERROR(AVERAGE('Assessor''s Worksheet'!G207:G212),"")</f>
        <v/>
      </c>
      <c r="H43" s="97">
        <f>COUNT('Ranking of Risk Scoring'!C207:C212)</f>
        <v>0</v>
      </c>
      <c r="I43" s="88">
        <f>COUNT('Ranking of Risk Scoring'!D207:D212)</f>
        <v>0</v>
      </c>
      <c r="J43" s="89">
        <f>COUNT('Ranking of Risk Scoring'!E207:E212)</f>
        <v>0</v>
      </c>
    </row>
    <row r="44" spans="1:10" x14ac:dyDescent="0.25">
      <c r="A44" s="355" t="s">
        <v>252</v>
      </c>
      <c r="B44" s="356"/>
      <c r="C44" s="356"/>
      <c r="D44" s="356"/>
      <c r="E44" s="356"/>
      <c r="F44" s="357"/>
      <c r="G44" s="41" t="str">
        <f>IFERROR(AVERAGE('Assessor''s Worksheet'!G214:G218,'Assessor''s Worksheet'!G220,'Assessor''s Worksheet'!G221,'Assessor''s Worksheet'!G222,'Assessor''s Worksheet'!G224:G228),"")</f>
        <v/>
      </c>
      <c r="H44" s="98">
        <f>COUNT('Ranking of Risk Scoring'!C214:C228)</f>
        <v>0</v>
      </c>
      <c r="I44" s="91">
        <f>COUNT('Ranking of Risk Scoring'!D214:D228)</f>
        <v>0</v>
      </c>
      <c r="J44" s="92">
        <f>COUNT('Ranking of Risk Scoring'!E214:E228)</f>
        <v>0</v>
      </c>
    </row>
    <row r="45" spans="1:10" x14ac:dyDescent="0.25">
      <c r="A45" s="364" t="s">
        <v>253</v>
      </c>
      <c r="B45" s="365"/>
      <c r="C45" s="365"/>
      <c r="D45" s="365"/>
      <c r="E45" s="365"/>
      <c r="F45" s="366"/>
      <c r="G45" s="41" t="str">
        <f>IFERROR(AVERAGE('Assessor''s Worksheet'!G230:G239),"")</f>
        <v/>
      </c>
      <c r="H45" s="98">
        <f>COUNT('Ranking of Risk Scoring'!C230:C239)</f>
        <v>0</v>
      </c>
      <c r="I45" s="91">
        <f>COUNT('Ranking of Risk Scoring'!D230:D239)</f>
        <v>0</v>
      </c>
      <c r="J45" s="92">
        <f>COUNT('Ranking of Risk Scoring'!E230:E239)</f>
        <v>0</v>
      </c>
    </row>
    <row r="46" spans="1:10" ht="15.75" thickBot="1" x14ac:dyDescent="0.3">
      <c r="A46" s="358" t="s">
        <v>254</v>
      </c>
      <c r="B46" s="359"/>
      <c r="C46" s="359"/>
      <c r="D46" s="359"/>
      <c r="E46" s="359"/>
      <c r="F46" s="360"/>
      <c r="G46" s="52" t="str">
        <f>IFERROR(AVERAGE('Assessor''s Worksheet'!G241:G243),"")</f>
        <v/>
      </c>
      <c r="H46" s="99">
        <f>COUNT('Ranking of Risk Scoring'!C241:C243)</f>
        <v>0</v>
      </c>
      <c r="I46" s="94">
        <f>COUNT('Ranking of Risk Scoring'!D241:D243)</f>
        <v>0</v>
      </c>
      <c r="J46" s="95">
        <f>COUNT('Ranking of Risk Scoring'!E241:E243)</f>
        <v>0</v>
      </c>
    </row>
    <row r="47" spans="1:10" ht="15.75" thickBot="1" x14ac:dyDescent="0.3">
      <c r="A47" s="361"/>
      <c r="B47" s="362"/>
      <c r="C47" s="362"/>
      <c r="D47" s="362"/>
      <c r="E47" s="362"/>
      <c r="F47" s="362"/>
      <c r="G47" s="362"/>
      <c r="H47" s="362"/>
      <c r="I47" s="362"/>
      <c r="J47" s="363"/>
    </row>
    <row r="48" spans="1:10" ht="16.5" thickBot="1" x14ac:dyDescent="0.3">
      <c r="A48" s="349" t="s">
        <v>203</v>
      </c>
      <c r="B48" s="350"/>
      <c r="C48" s="350"/>
      <c r="D48" s="350"/>
      <c r="E48" s="350"/>
      <c r="F48" s="351"/>
      <c r="G48" s="83" t="str">
        <f>IFERROR(AVERAGE(G49:G51),"")</f>
        <v/>
      </c>
      <c r="H48" s="80">
        <f>SUM(H49:H51)</f>
        <v>0</v>
      </c>
      <c r="I48" s="81">
        <f>SUM(I49:I51)</f>
        <v>0</v>
      </c>
      <c r="J48" s="82">
        <f>SUM(J49:J51)</f>
        <v>0</v>
      </c>
    </row>
    <row r="49" spans="1:10" x14ac:dyDescent="0.25">
      <c r="A49" s="352" t="s">
        <v>255</v>
      </c>
      <c r="B49" s="353"/>
      <c r="C49" s="353"/>
      <c r="D49" s="353"/>
      <c r="E49" s="353"/>
      <c r="F49" s="354"/>
      <c r="G49" s="84" t="str">
        <f>IFERROR(AVERAGE('Assessor''s Worksheet'!G246:G257),"")</f>
        <v/>
      </c>
      <c r="H49" s="87">
        <f>COUNT('Ranking of Risk Scoring'!C246:C265)</f>
        <v>0</v>
      </c>
      <c r="I49" s="88">
        <f>COUNT('Ranking of Risk Scoring'!D246:D265)</f>
        <v>0</v>
      </c>
      <c r="J49" s="89">
        <f>COUNT('Ranking of Risk Scoring'!E246:E265)</f>
        <v>0</v>
      </c>
    </row>
    <row r="50" spans="1:10" x14ac:dyDescent="0.25">
      <c r="A50" s="355" t="s">
        <v>256</v>
      </c>
      <c r="B50" s="356"/>
      <c r="C50" s="356"/>
      <c r="D50" s="356"/>
      <c r="E50" s="356"/>
      <c r="F50" s="357"/>
      <c r="G50" s="41" t="str">
        <f>IFERROR(AVERAGE('Assessor''s Worksheet'!G259:G266),"")</f>
        <v/>
      </c>
      <c r="H50" s="102">
        <f>COUNT('Ranking of Risk Scoring'!C259:C266)</f>
        <v>0</v>
      </c>
      <c r="I50" s="100">
        <f>COUNT('Ranking of Risk Scoring'!D259:D266)</f>
        <v>0</v>
      </c>
      <c r="J50" s="101">
        <f>COUNT('Ranking of Risk Scoring'!E259:E266)</f>
        <v>0</v>
      </c>
    </row>
    <row r="51" spans="1:10" ht="15.75" thickBot="1" x14ac:dyDescent="0.3">
      <c r="A51" s="358" t="s">
        <v>257</v>
      </c>
      <c r="B51" s="359"/>
      <c r="C51" s="359"/>
      <c r="D51" s="359"/>
      <c r="E51" s="359"/>
      <c r="F51" s="360"/>
      <c r="G51" s="52" t="str">
        <f>IFERROR(AVERAGE('Assessor''s Worksheet'!G268:G271),"")</f>
        <v/>
      </c>
      <c r="H51" s="93">
        <f>COUNT('Ranking of Risk Scoring'!C268:C271)</f>
        <v>0</v>
      </c>
      <c r="I51" s="94">
        <f>COUNT('Ranking of Risk Scoring'!D268:D271)</f>
        <v>0</v>
      </c>
      <c r="J51" s="95">
        <f>COUNT('Ranking of Risk Scoring'!E268:E271)</f>
        <v>0</v>
      </c>
    </row>
    <row r="52" spans="1:10" ht="15.75" thickBot="1" x14ac:dyDescent="0.3">
      <c r="A52" s="108"/>
      <c r="B52" s="108"/>
      <c r="C52" s="108"/>
      <c r="D52" s="108"/>
      <c r="E52" s="108"/>
      <c r="F52" s="108"/>
      <c r="G52" s="140"/>
      <c r="H52" s="96"/>
      <c r="I52" s="96"/>
      <c r="J52" s="96"/>
    </row>
    <row r="53" spans="1:10" ht="16.5" thickBot="1" x14ac:dyDescent="0.3">
      <c r="A53" s="327" t="s">
        <v>209</v>
      </c>
      <c r="B53" s="328"/>
      <c r="C53" s="328"/>
      <c r="D53" s="328"/>
      <c r="E53" s="328"/>
      <c r="F53" s="329"/>
      <c r="G53" s="42" t="str">
        <f>IFERROR(AVERAGE(G54:G57),"")</f>
        <v/>
      </c>
      <c r="H53" s="80">
        <f>SUM(H54:H57)</f>
        <v>0</v>
      </c>
      <c r="I53" s="81">
        <f>SUM(I54:I57)</f>
        <v>0</v>
      </c>
      <c r="J53" s="82">
        <f>SUM(J54:J57)</f>
        <v>0</v>
      </c>
    </row>
    <row r="54" spans="1:10" x14ac:dyDescent="0.25">
      <c r="A54" s="367" t="s">
        <v>258</v>
      </c>
      <c r="B54" s="368"/>
      <c r="C54" s="368"/>
      <c r="D54" s="368"/>
      <c r="E54" s="368"/>
      <c r="F54" s="369"/>
      <c r="G54" s="74" t="str">
        <f>IFERROR(AVERAGE('Assessor''s Worksheet'!G274:G285),"")</f>
        <v/>
      </c>
      <c r="H54" s="97">
        <f>COUNT('Ranking of Risk Scoring'!C274:C285)</f>
        <v>0</v>
      </c>
      <c r="I54" s="88">
        <f>COUNT('Ranking of Risk Scoring'!D274:D285)</f>
        <v>0</v>
      </c>
      <c r="J54" s="89">
        <f>COUNT('Ranking of Risk Scoring'!E274:E285)</f>
        <v>0</v>
      </c>
    </row>
    <row r="55" spans="1:10" x14ac:dyDescent="0.25">
      <c r="A55" s="323" t="s">
        <v>259</v>
      </c>
      <c r="B55" s="324"/>
      <c r="C55" s="324"/>
      <c r="D55" s="324"/>
      <c r="E55" s="324"/>
      <c r="F55" s="345"/>
      <c r="G55" s="75" t="str">
        <f>IFERROR(AVERAGE('Assessor''s Worksheet'!G287:G291),"")</f>
        <v/>
      </c>
      <c r="H55" s="98">
        <f>COUNT('Ranking of Risk Scoring'!C287:C291)</f>
        <v>0</v>
      </c>
      <c r="I55" s="91">
        <f>COUNT('Ranking of Risk Scoring'!D287:D291)</f>
        <v>0</v>
      </c>
      <c r="J55" s="92">
        <f>COUNT('Ranking of Risk Scoring'!E287:E291)</f>
        <v>0</v>
      </c>
    </row>
    <row r="56" spans="1:10" x14ac:dyDescent="0.25">
      <c r="A56" s="323" t="s">
        <v>260</v>
      </c>
      <c r="B56" s="324"/>
      <c r="C56" s="324"/>
      <c r="D56" s="324"/>
      <c r="E56" s="324"/>
      <c r="F56" s="345"/>
      <c r="G56" s="75" t="str">
        <f>IFERROR(AVERAGE('Assessor''s Worksheet'!G293:G299),"")</f>
        <v/>
      </c>
      <c r="H56" s="98">
        <f>COUNT('Ranking of Risk Scoring'!C293:C299)</f>
        <v>0</v>
      </c>
      <c r="I56" s="91">
        <f>COUNT('Ranking of Risk Scoring'!D293:D299)</f>
        <v>0</v>
      </c>
      <c r="J56" s="92">
        <f>COUNT('Ranking of Risk Scoring'!E293:E299)</f>
        <v>0</v>
      </c>
    </row>
    <row r="57" spans="1:10" ht="15.75" thickBot="1" x14ac:dyDescent="0.3">
      <c r="A57" s="346" t="s">
        <v>261</v>
      </c>
      <c r="B57" s="347"/>
      <c r="C57" s="347"/>
      <c r="D57" s="347"/>
      <c r="E57" s="347"/>
      <c r="F57" s="348"/>
      <c r="G57" s="76" t="str">
        <f>IFERROR(AVERAGE('Assessor''s Worksheet'!G301:G308),"")</f>
        <v/>
      </c>
      <c r="H57" s="99">
        <f>COUNT('Ranking of Risk Scoring'!C301:C308)</f>
        <v>0</v>
      </c>
      <c r="I57" s="94">
        <f>COUNT('Ranking of Risk Scoring'!D301:D308)</f>
        <v>0</v>
      </c>
      <c r="J57" s="95">
        <f>COUNT('Ranking of Risk Scoring'!E301:E308)</f>
        <v>0</v>
      </c>
    </row>
    <row r="58" spans="1:10" ht="15.75" thickBot="1" x14ac:dyDescent="0.3">
      <c r="A58" s="108"/>
      <c r="B58" s="108"/>
      <c r="C58" s="108"/>
      <c r="D58" s="108"/>
      <c r="E58" s="108"/>
      <c r="F58" s="108"/>
      <c r="G58" s="140"/>
      <c r="H58" s="96"/>
      <c r="I58" s="96"/>
      <c r="J58" s="96"/>
    </row>
    <row r="59" spans="1:10" ht="16.5" thickBot="1" x14ac:dyDescent="0.3">
      <c r="A59" s="319" t="s">
        <v>205</v>
      </c>
      <c r="B59" s="320"/>
      <c r="C59" s="320"/>
      <c r="D59" s="320"/>
      <c r="E59" s="320"/>
      <c r="F59" s="340"/>
      <c r="G59" s="42" t="str">
        <f>IFERROR(AVERAGE(G60:G61),"")</f>
        <v/>
      </c>
      <c r="H59" s="80">
        <f>SUM(H60:H61)</f>
        <v>0</v>
      </c>
      <c r="I59" s="81">
        <f>SUM(I60:I61)</f>
        <v>0</v>
      </c>
      <c r="J59" s="82">
        <f>SUM(J60:J61)</f>
        <v>0</v>
      </c>
    </row>
    <row r="60" spans="1:10" x14ac:dyDescent="0.25">
      <c r="A60" s="367" t="s">
        <v>262</v>
      </c>
      <c r="B60" s="368"/>
      <c r="C60" s="368"/>
      <c r="D60" s="368"/>
      <c r="E60" s="368"/>
      <c r="F60" s="369"/>
      <c r="G60" s="74" t="str">
        <f>IFERROR(AVERAGE('Assessor''s Worksheet'!G311:G324),"")</f>
        <v/>
      </c>
      <c r="H60" s="97">
        <f>COUNT('Ranking of Risk Scoring'!C311:C324)</f>
        <v>0</v>
      </c>
      <c r="I60" s="88">
        <f>COUNT('Ranking of Risk Scoring'!D311:D324)</f>
        <v>0</v>
      </c>
      <c r="J60" s="89">
        <f>COUNT('Ranking of Risk Scoring'!E311:E324)</f>
        <v>0</v>
      </c>
    </row>
    <row r="61" spans="1:10" ht="15.75" thickBot="1" x14ac:dyDescent="0.3">
      <c r="A61" s="346" t="s">
        <v>263</v>
      </c>
      <c r="B61" s="347"/>
      <c r="C61" s="347"/>
      <c r="D61" s="347"/>
      <c r="E61" s="347"/>
      <c r="F61" s="348"/>
      <c r="G61" s="76" t="str">
        <f>IFERROR(AVERAGE('Assessor''s Worksheet'!G326:G336),"")</f>
        <v/>
      </c>
      <c r="H61" s="99">
        <f>COUNT('Ranking of Risk Scoring'!C326:C336)</f>
        <v>0</v>
      </c>
      <c r="I61" s="94">
        <f>COUNT('Ranking of Risk Scoring'!D326:D336)</f>
        <v>0</v>
      </c>
      <c r="J61" s="95">
        <f>COUNT('Ranking of Risk Scoring'!E326:E336)</f>
        <v>0</v>
      </c>
    </row>
    <row r="62" spans="1:10" ht="15.75" thickBot="1" x14ac:dyDescent="0.3">
      <c r="A62" s="108"/>
      <c r="B62" s="108"/>
      <c r="C62" s="108"/>
      <c r="D62" s="108"/>
      <c r="E62" s="108"/>
      <c r="F62" s="108"/>
      <c r="G62" s="140"/>
      <c r="H62" s="96"/>
      <c r="I62" s="96"/>
      <c r="J62" s="96"/>
    </row>
    <row r="63" spans="1:10" ht="16.5" thickBot="1" x14ac:dyDescent="0.3">
      <c r="A63" s="319" t="s">
        <v>206</v>
      </c>
      <c r="B63" s="320"/>
      <c r="C63" s="320"/>
      <c r="D63" s="320"/>
      <c r="E63" s="320"/>
      <c r="F63" s="340"/>
      <c r="G63" s="42" t="str">
        <f>IFERROR(AVERAGE(G64:G66),"")</f>
        <v/>
      </c>
      <c r="H63" s="80">
        <f>SUM(H64:H66)</f>
        <v>0</v>
      </c>
      <c r="I63" s="81">
        <f>SUM(I64:I66)</f>
        <v>0</v>
      </c>
      <c r="J63" s="82">
        <f>SUM(J64:J66)</f>
        <v>0</v>
      </c>
    </row>
    <row r="64" spans="1:10" x14ac:dyDescent="0.25">
      <c r="A64" s="367" t="s">
        <v>264</v>
      </c>
      <c r="B64" s="368"/>
      <c r="C64" s="368"/>
      <c r="D64" s="368"/>
      <c r="E64" s="368"/>
      <c r="F64" s="369"/>
      <c r="G64" s="74" t="str">
        <f>IFERROR(AVERAGE('Assessor''s Worksheet'!G339:G344),"")</f>
        <v/>
      </c>
      <c r="H64" s="97">
        <f>COUNT('Ranking of Risk Scoring'!C339:C344)</f>
        <v>0</v>
      </c>
      <c r="I64" s="88">
        <f>COUNT('Ranking of Risk Scoring'!D339:D344)</f>
        <v>0</v>
      </c>
      <c r="J64" s="89">
        <f>COUNT('Ranking of Risk Scoring'!E339:E344)</f>
        <v>0</v>
      </c>
    </row>
    <row r="65" spans="1:10" x14ac:dyDescent="0.25">
      <c r="A65" s="323" t="s">
        <v>265</v>
      </c>
      <c r="B65" s="324"/>
      <c r="C65" s="324"/>
      <c r="D65" s="324"/>
      <c r="E65" s="324"/>
      <c r="F65" s="345"/>
      <c r="G65" s="75" t="str">
        <f>IFERROR(AVERAGE('Assessor''s Worksheet'!G346:G349),"")</f>
        <v/>
      </c>
      <c r="H65" s="98">
        <f>COUNT('Ranking of Risk Scoring'!C346:C349)</f>
        <v>0</v>
      </c>
      <c r="I65" s="91">
        <f>COUNT('Ranking of Risk Scoring'!D346:D349)</f>
        <v>0</v>
      </c>
      <c r="J65" s="92">
        <f>COUNT('Ranking of Risk Scoring'!E346:E349)</f>
        <v>0</v>
      </c>
    </row>
    <row r="66" spans="1:10" ht="15.75" thickBot="1" x14ac:dyDescent="0.3">
      <c r="A66" s="346" t="s">
        <v>266</v>
      </c>
      <c r="B66" s="347"/>
      <c r="C66" s="347"/>
      <c r="D66" s="347"/>
      <c r="E66" s="347"/>
      <c r="F66" s="348"/>
      <c r="G66" s="76" t="str">
        <f>IFERROR(AVERAGE('Assessor''s Worksheet'!G351:G354),"")</f>
        <v/>
      </c>
      <c r="H66" s="99">
        <f>COUNT('Ranking of Risk Scoring'!C351:C354)</f>
        <v>0</v>
      </c>
      <c r="I66" s="94">
        <f>COUNT('Ranking of Risk Scoring'!D351:D354)</f>
        <v>0</v>
      </c>
      <c r="J66" s="95">
        <f>COUNT('Ranking of Risk Scoring'!E351:E354)</f>
        <v>0</v>
      </c>
    </row>
    <row r="67" spans="1:10" ht="15.75" thickBot="1" x14ac:dyDescent="0.3">
      <c r="A67" s="108"/>
      <c r="B67" s="108"/>
      <c r="C67" s="108"/>
      <c r="D67" s="108"/>
      <c r="E67" s="108"/>
      <c r="F67" s="108"/>
      <c r="G67" s="140"/>
      <c r="H67" s="96"/>
      <c r="I67" s="96"/>
      <c r="J67" s="96"/>
    </row>
    <row r="68" spans="1:10" ht="16.5" thickBot="1" x14ac:dyDescent="0.3">
      <c r="A68" s="319" t="s">
        <v>207</v>
      </c>
      <c r="B68" s="320"/>
      <c r="C68" s="320"/>
      <c r="D68" s="320"/>
      <c r="E68" s="320"/>
      <c r="F68" s="340"/>
      <c r="G68" s="69" t="str">
        <f>IFERROR(AVERAGE(G69:G71),"")</f>
        <v/>
      </c>
      <c r="H68" s="80">
        <f>SUM(H69:H71)</f>
        <v>0</v>
      </c>
      <c r="I68" s="81">
        <f>SUM(I69:I71)</f>
        <v>0</v>
      </c>
      <c r="J68" s="82">
        <f>SUM(J69:J71)</f>
        <v>0</v>
      </c>
    </row>
    <row r="69" spans="1:10" x14ac:dyDescent="0.25">
      <c r="A69" s="367" t="s">
        <v>267</v>
      </c>
      <c r="B69" s="368"/>
      <c r="C69" s="368"/>
      <c r="D69" s="368"/>
      <c r="E69" s="368"/>
      <c r="F69" s="368"/>
      <c r="G69" s="84" t="str">
        <f>IFERROR(AVERAGE('Assessor''s Worksheet'!G357:G364),"")</f>
        <v/>
      </c>
      <c r="H69" s="97">
        <f>COUNT('Ranking of Risk Scoring'!C357:C364)</f>
        <v>0</v>
      </c>
      <c r="I69" s="88">
        <f>COUNT('Ranking of Risk Scoring'!D357:D364)</f>
        <v>0</v>
      </c>
      <c r="J69" s="89">
        <f>COUNT('Ranking of Risk Scoring'!E357:E364)</f>
        <v>0</v>
      </c>
    </row>
    <row r="70" spans="1:10" x14ac:dyDescent="0.25">
      <c r="A70" s="323" t="s">
        <v>163</v>
      </c>
      <c r="B70" s="324"/>
      <c r="C70" s="324"/>
      <c r="D70" s="324"/>
      <c r="E70" s="324"/>
      <c r="F70" s="324"/>
      <c r="G70" s="41" t="str">
        <f>IFERROR(AVERAGE('Assessor''s Worksheet'!G366:G371),"")</f>
        <v/>
      </c>
      <c r="H70" s="98">
        <f>COUNT('Ranking of Risk Scoring'!C366:C371)</f>
        <v>0</v>
      </c>
      <c r="I70" s="91">
        <f>COUNT('Ranking of Risk Scoring'!D366:D371)</f>
        <v>0</v>
      </c>
      <c r="J70" s="92">
        <f>COUNT('Ranking of Risk Scoring'!E366:E371)</f>
        <v>0</v>
      </c>
    </row>
    <row r="71" spans="1:10" ht="15.75" thickBot="1" x14ac:dyDescent="0.3">
      <c r="A71" s="346" t="s">
        <v>162</v>
      </c>
      <c r="B71" s="347"/>
      <c r="C71" s="347"/>
      <c r="D71" s="347"/>
      <c r="E71" s="347"/>
      <c r="F71" s="347"/>
      <c r="G71" s="52" t="str">
        <f>IFERROR(AVERAGE('Assessor''s Worksheet'!G373:G375),"")</f>
        <v/>
      </c>
      <c r="H71" s="99">
        <f>COUNT('Ranking of Risk Scoring'!C373:C375)</f>
        <v>0</v>
      </c>
      <c r="I71" s="94">
        <f>COUNT('Ranking of Risk Scoring'!D373:D375)</f>
        <v>0</v>
      </c>
      <c r="J71" s="95">
        <f>COUNT('Ranking of Risk Scoring'!E373:E375)</f>
        <v>0</v>
      </c>
    </row>
    <row r="72" spans="1:10" ht="15.75" thickBot="1" x14ac:dyDescent="0.3">
      <c r="A72" s="108"/>
      <c r="B72" s="108"/>
      <c r="C72" s="108"/>
      <c r="D72" s="108"/>
      <c r="E72" s="108"/>
      <c r="F72" s="108"/>
      <c r="G72" s="78"/>
      <c r="H72" s="96"/>
      <c r="I72" s="96"/>
      <c r="J72" s="96"/>
    </row>
    <row r="73" spans="1:10" ht="16.5" thickBot="1" x14ac:dyDescent="0.3">
      <c r="A73" s="288" t="s">
        <v>278</v>
      </c>
      <c r="B73" s="289"/>
      <c r="C73" s="289"/>
      <c r="D73" s="289"/>
      <c r="E73" s="289"/>
      <c r="F73" s="290"/>
      <c r="G73" s="141"/>
      <c r="H73" s="142">
        <f>SUM(H6,H11,H17,H24,H32,H36,H42,H48,H53,H59,H63,H68)</f>
        <v>0</v>
      </c>
      <c r="I73" s="143">
        <f>SUM(I6,I11,I17,I24,I32,I36,I42,I48,I53,I59,I63,I68)</f>
        <v>0</v>
      </c>
      <c r="J73" s="144">
        <f>SUM(J6,J11,J17,J24,J32,J36,J42,J48,J53,J59,J63,J68)</f>
        <v>0</v>
      </c>
    </row>
  </sheetData>
  <sheetProtection password="C790" sheet="1" objects="1" scenarios="1"/>
  <mergeCells count="62">
    <mergeCell ref="A66:F66"/>
    <mergeCell ref="A68:F68"/>
    <mergeCell ref="A69:F69"/>
    <mergeCell ref="A70:F70"/>
    <mergeCell ref="A71:F71"/>
    <mergeCell ref="A49:F49"/>
    <mergeCell ref="A50:F50"/>
    <mergeCell ref="A45:F45"/>
    <mergeCell ref="A64:F64"/>
    <mergeCell ref="A65:F65"/>
    <mergeCell ref="A51:F51"/>
    <mergeCell ref="A53:F53"/>
    <mergeCell ref="A54:F54"/>
    <mergeCell ref="A55:F55"/>
    <mergeCell ref="A56:F56"/>
    <mergeCell ref="A57:F57"/>
    <mergeCell ref="A59:F59"/>
    <mergeCell ref="A60:F60"/>
    <mergeCell ref="A61:F61"/>
    <mergeCell ref="A63:F63"/>
    <mergeCell ref="A42:F42"/>
    <mergeCell ref="A43:F43"/>
    <mergeCell ref="A44:F44"/>
    <mergeCell ref="A46:F46"/>
    <mergeCell ref="A48:F48"/>
    <mergeCell ref="A47:J47"/>
    <mergeCell ref="A36:F36"/>
    <mergeCell ref="A37:F37"/>
    <mergeCell ref="A38:F38"/>
    <mergeCell ref="A39:F39"/>
    <mergeCell ref="A40:F40"/>
    <mergeCell ref="A29:F29"/>
    <mergeCell ref="A30:F30"/>
    <mergeCell ref="A32:F32"/>
    <mergeCell ref="A33:F33"/>
    <mergeCell ref="A34:F34"/>
    <mergeCell ref="A25:F25"/>
    <mergeCell ref="A20:F20"/>
    <mergeCell ref="A26:F26"/>
    <mergeCell ref="A27:F27"/>
    <mergeCell ref="A28:F28"/>
    <mergeCell ref="A18:F18"/>
    <mergeCell ref="A19:F19"/>
    <mergeCell ref="A21:F21"/>
    <mergeCell ref="A22:F22"/>
    <mergeCell ref="A24:F24"/>
    <mergeCell ref="A73:F73"/>
    <mergeCell ref="A1:J1"/>
    <mergeCell ref="A2:J2"/>
    <mergeCell ref="A6:F6"/>
    <mergeCell ref="A7:F7"/>
    <mergeCell ref="G4:G5"/>
    <mergeCell ref="H4:J4"/>
    <mergeCell ref="A4:F5"/>
    <mergeCell ref="A8:F8"/>
    <mergeCell ref="A9:F9"/>
    <mergeCell ref="A11:F11"/>
    <mergeCell ref="A12:F12"/>
    <mergeCell ref="A13:F13"/>
    <mergeCell ref="A14:F14"/>
    <mergeCell ref="A15:F15"/>
    <mergeCell ref="A17:F17"/>
  </mergeCells>
  <pageMargins left="0.70866141732283472" right="0.70866141732283472" top="0.74803149606299213" bottom="0.74803149606299213" header="0.31496062992125984" footer="0.31496062992125984"/>
  <pageSetup scale="124" fitToHeight="0" orientation="landscape" r:id="rId1"/>
  <headerFooter>
    <oddHeader>&amp;CProblem Areas</oddHeader>
    <oddFooter>&amp;C&amp;P/&amp;N</oddFooter>
  </headerFooter>
  <rowBreaks count="4" manualBreakCount="4">
    <brk id="16" max="16383" man="1"/>
    <brk id="40" max="16383" man="1"/>
    <brk id="58"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72"/>
  <sheetViews>
    <sheetView zoomScale="115" zoomScaleNormal="115" zoomScaleSheetLayoutView="85" zoomScalePageLayoutView="85" workbookViewId="0">
      <selection activeCell="C319" sqref="C319"/>
    </sheetView>
  </sheetViews>
  <sheetFormatPr defaultColWidth="11.42578125" defaultRowHeight="15" x14ac:dyDescent="0.25"/>
  <cols>
    <col min="1" max="1" width="35.28515625" style="54" customWidth="1"/>
    <col min="2" max="2" width="11.42578125" style="53"/>
    <col min="3" max="3" width="22.42578125" style="53" customWidth="1"/>
    <col min="4" max="4" width="14" customWidth="1"/>
    <col min="5" max="5" width="4.7109375" customWidth="1"/>
    <col min="6" max="6" width="8.7109375" customWidth="1"/>
    <col min="7" max="7" width="6.42578125" customWidth="1"/>
    <col min="8" max="8" width="6.28515625" customWidth="1"/>
    <col min="9" max="9" width="11.42578125" style="53"/>
  </cols>
  <sheetData>
    <row r="1" spans="1:9" ht="18.75" x14ac:dyDescent="0.25">
      <c r="A1" s="55"/>
      <c r="B1" s="55" t="s">
        <v>5</v>
      </c>
      <c r="C1" s="56" t="s">
        <v>161</v>
      </c>
      <c r="D1" s="57" t="s">
        <v>225</v>
      </c>
      <c r="E1" s="57" t="s">
        <v>159</v>
      </c>
      <c r="I1"/>
    </row>
    <row r="2" spans="1:9" ht="60" x14ac:dyDescent="0.25">
      <c r="A2" s="62" t="str">
        <f>'Assessor''s Worksheet'!A2</f>
        <v>Chapter 1 - Travel Document Issuing Authority - Organizational Structure, Internal Security and General Security Practices</v>
      </c>
      <c r="B2" s="63">
        <f>'Assessor''s Worksheet'!B2</f>
        <v>0</v>
      </c>
      <c r="C2" s="64"/>
      <c r="D2" s="64"/>
      <c r="E2" s="64"/>
      <c r="I2"/>
    </row>
    <row r="3" spans="1:9" x14ac:dyDescent="0.25">
      <c r="A3" s="62" t="str">
        <f>'Assessor''s Worksheet'!A3</f>
        <v>1.2   Organizational Structure</v>
      </c>
      <c r="B3" s="63">
        <f>'Assessor''s Worksheet'!B3</f>
        <v>0</v>
      </c>
      <c r="C3" s="64"/>
      <c r="D3" s="64"/>
      <c r="E3" s="64"/>
      <c r="I3"/>
    </row>
    <row r="4" spans="1:9" x14ac:dyDescent="0.25">
      <c r="A4" s="58">
        <f>'Assessor''s Worksheet'!A4</f>
        <v>101</v>
      </c>
      <c r="B4" s="59" t="str">
        <f>'Assessor''s Worksheet'!B4</f>
        <v>1.2.1</v>
      </c>
      <c r="C4" s="65" t="str">
        <f>IF('Assessor''s Worksheet'!F4="low",1,"")</f>
        <v/>
      </c>
      <c r="D4" s="65" t="str">
        <f>IF('Assessor''s Worksheet'!F4="medium",1,"")</f>
        <v/>
      </c>
      <c r="E4" s="65" t="str">
        <f>IF('Assessor''s Worksheet'!F4="high",1,"")</f>
        <v/>
      </c>
      <c r="I4"/>
    </row>
    <row r="5" spans="1:9" x14ac:dyDescent="0.25">
      <c r="A5" s="58">
        <f>'Assessor''s Worksheet'!A5</f>
        <v>102</v>
      </c>
      <c r="B5" s="59" t="str">
        <f>'Assessor''s Worksheet'!B5</f>
        <v>1.2.1</v>
      </c>
      <c r="C5" s="65" t="str">
        <f>IF('Assessor''s Worksheet'!F5="low",1,"")</f>
        <v/>
      </c>
      <c r="D5" s="65" t="str">
        <f>IF('Assessor''s Worksheet'!F5="medium",1,"")</f>
        <v/>
      </c>
      <c r="E5" s="65" t="str">
        <f>IF('Assessor''s Worksheet'!F5="high",1,"")</f>
        <v/>
      </c>
      <c r="I5"/>
    </row>
    <row r="6" spans="1:9" x14ac:dyDescent="0.25">
      <c r="A6" s="58">
        <f>'Assessor''s Worksheet'!A6</f>
        <v>103</v>
      </c>
      <c r="B6" s="59" t="str">
        <f>'Assessor''s Worksheet'!B6</f>
        <v>1.2.1</v>
      </c>
      <c r="C6" s="65" t="str">
        <f>IF('Assessor''s Worksheet'!F6="low",1,"")</f>
        <v/>
      </c>
      <c r="D6" s="65" t="str">
        <f>IF('Assessor''s Worksheet'!F6="medium",1,"")</f>
        <v/>
      </c>
      <c r="E6" s="65" t="str">
        <f>IF('Assessor''s Worksheet'!F6="high",1,"")</f>
        <v/>
      </c>
      <c r="I6"/>
    </row>
    <row r="7" spans="1:9" x14ac:dyDescent="0.25">
      <c r="A7" s="58">
        <f>'Assessor''s Worksheet'!A7</f>
        <v>104</v>
      </c>
      <c r="B7" s="59" t="str">
        <f>'Assessor''s Worksheet'!B7</f>
        <v>1.2.1</v>
      </c>
      <c r="C7" s="65" t="str">
        <f>IF('Assessor''s Worksheet'!F7="low",1,"")</f>
        <v/>
      </c>
      <c r="D7" s="65" t="str">
        <f>IF('Assessor''s Worksheet'!F7="medium",1,"")</f>
        <v/>
      </c>
      <c r="E7" s="65" t="str">
        <f>IF('Assessor''s Worksheet'!F7="high",1,"")</f>
        <v/>
      </c>
      <c r="I7"/>
    </row>
    <row r="8" spans="1:9" x14ac:dyDescent="0.25">
      <c r="A8" s="58">
        <f>'Assessor''s Worksheet'!A8</f>
        <v>105</v>
      </c>
      <c r="B8" s="59" t="str">
        <f>'Assessor''s Worksheet'!B8</f>
        <v>1.2.1</v>
      </c>
      <c r="C8" s="65" t="str">
        <f>IF('Assessor''s Worksheet'!F8="low",1,"")</f>
        <v/>
      </c>
      <c r="D8" s="65" t="str">
        <f>IF('Assessor''s Worksheet'!F8="medium",1,"")</f>
        <v/>
      </c>
      <c r="E8" s="65" t="str">
        <f>IF('Assessor''s Worksheet'!F8="high",1,"")</f>
        <v/>
      </c>
      <c r="I8"/>
    </row>
    <row r="9" spans="1:9" x14ac:dyDescent="0.25">
      <c r="A9" s="58">
        <f>'Assessor''s Worksheet'!A9</f>
        <v>106</v>
      </c>
      <c r="B9" s="59" t="str">
        <f>'Assessor''s Worksheet'!B9</f>
        <v>1.2.1</v>
      </c>
      <c r="C9" s="65" t="str">
        <f>IF('Assessor''s Worksheet'!F9="low",1,"")</f>
        <v/>
      </c>
      <c r="D9" s="65" t="str">
        <f>IF('Assessor''s Worksheet'!F9="medium",1,"")</f>
        <v/>
      </c>
      <c r="E9" s="65" t="str">
        <f>IF('Assessor''s Worksheet'!F9="high",1,"")</f>
        <v/>
      </c>
      <c r="I9"/>
    </row>
    <row r="10" spans="1:9" x14ac:dyDescent="0.25">
      <c r="A10" s="58">
        <f>'Assessor''s Worksheet'!A10</f>
        <v>107</v>
      </c>
      <c r="B10" s="59" t="str">
        <f>'Assessor''s Worksheet'!B10</f>
        <v>1.2.1</v>
      </c>
      <c r="C10" s="65" t="str">
        <f>IF('Assessor''s Worksheet'!F10="low",1,"")</f>
        <v/>
      </c>
      <c r="D10" s="65" t="str">
        <f>IF('Assessor''s Worksheet'!F10="medium",1,"")</f>
        <v/>
      </c>
      <c r="E10" s="65" t="str">
        <f>IF('Assessor''s Worksheet'!F10="high",1,"")</f>
        <v/>
      </c>
      <c r="I10"/>
    </row>
    <row r="11" spans="1:9" x14ac:dyDescent="0.25">
      <c r="A11" s="58">
        <f>'Assessor''s Worksheet'!A11</f>
        <v>108</v>
      </c>
      <c r="B11" s="59" t="str">
        <f>'Assessor''s Worksheet'!B11</f>
        <v>1.2.1</v>
      </c>
      <c r="C11" s="65" t="str">
        <f>IF('Assessor''s Worksheet'!F11="low",1,"")</f>
        <v/>
      </c>
      <c r="D11" s="65" t="str">
        <f>IF('Assessor''s Worksheet'!F11="medium",1,"")</f>
        <v/>
      </c>
      <c r="E11" s="65" t="str">
        <f>IF('Assessor''s Worksheet'!F11="high",1,"")</f>
        <v/>
      </c>
      <c r="I11"/>
    </row>
    <row r="12" spans="1:9" x14ac:dyDescent="0.25">
      <c r="A12" s="58">
        <f>'Assessor''s Worksheet'!A12</f>
        <v>109</v>
      </c>
      <c r="B12" s="59" t="str">
        <f>'Assessor''s Worksheet'!B12</f>
        <v>1.2.2</v>
      </c>
      <c r="C12" s="65" t="str">
        <f>IF('Assessor''s Worksheet'!F12="low",1,"")</f>
        <v/>
      </c>
      <c r="D12" s="65" t="str">
        <f>IF('Assessor''s Worksheet'!F12="medium",1,"")</f>
        <v/>
      </c>
      <c r="E12" s="65" t="str">
        <f>IF('Assessor''s Worksheet'!F12="high",1,"")</f>
        <v/>
      </c>
      <c r="I12"/>
    </row>
    <row r="13" spans="1:9" ht="60" x14ac:dyDescent="0.25">
      <c r="A13" s="60" t="str">
        <f>'Assessor''s Worksheet'!A13</f>
        <v>If the TDIA uses partners (public or private) to carry out some of its issuance functions, please answer the following questions:</v>
      </c>
      <c r="B13" s="61">
        <f>'Assessor''s Worksheet'!B13</f>
        <v>0</v>
      </c>
      <c r="C13" s="65" t="str">
        <f>IF('Assessor''s Worksheet'!F13="low",1,"")</f>
        <v/>
      </c>
      <c r="D13" s="65" t="str">
        <f>IF('Assessor''s Worksheet'!F13="medium",1,"")</f>
        <v/>
      </c>
      <c r="E13" s="65" t="str">
        <f>IF('Assessor''s Worksheet'!F13="high",1,"")</f>
        <v/>
      </c>
      <c r="I13"/>
    </row>
    <row r="14" spans="1:9" x14ac:dyDescent="0.25">
      <c r="A14" s="58">
        <f>'Assessor''s Worksheet'!A14</f>
        <v>110</v>
      </c>
      <c r="B14" s="59" t="str">
        <f>'Assessor''s Worksheet'!B14</f>
        <v>1.2.3</v>
      </c>
      <c r="C14" s="65" t="str">
        <f>IF('Assessor''s Worksheet'!F14="low",1,"")</f>
        <v/>
      </c>
      <c r="D14" s="65" t="str">
        <f>IF('Assessor''s Worksheet'!F14="medium",1,"")</f>
        <v/>
      </c>
      <c r="E14" s="65" t="str">
        <f>IF('Assessor''s Worksheet'!F14="high",1,"")</f>
        <v/>
      </c>
      <c r="I14"/>
    </row>
    <row r="15" spans="1:9" x14ac:dyDescent="0.25">
      <c r="A15" s="58">
        <f>'Assessor''s Worksheet'!A15</f>
        <v>111</v>
      </c>
      <c r="B15" s="59" t="str">
        <f>'Assessor''s Worksheet'!B15</f>
        <v>1.2.3</v>
      </c>
      <c r="C15" s="65" t="str">
        <f>IF('Assessor''s Worksheet'!F15="low",1,"")</f>
        <v/>
      </c>
      <c r="D15" s="65" t="str">
        <f>IF('Assessor''s Worksheet'!F15="medium",1,"")</f>
        <v/>
      </c>
      <c r="E15" s="65" t="str">
        <f>IF('Assessor''s Worksheet'!F15="high",1,"")</f>
        <v/>
      </c>
      <c r="I15"/>
    </row>
    <row r="16" spans="1:9" x14ac:dyDescent="0.25">
      <c r="A16" s="58">
        <f>'Assessor''s Worksheet'!A16</f>
        <v>112</v>
      </c>
      <c r="B16" s="59" t="str">
        <f>'Assessor''s Worksheet'!B16</f>
        <v>1.2.3</v>
      </c>
      <c r="C16" s="65" t="str">
        <f>IF('Assessor''s Worksheet'!F16="low",1,"")</f>
        <v/>
      </c>
      <c r="D16" s="65" t="str">
        <f>IF('Assessor''s Worksheet'!F16="medium",1,"")</f>
        <v/>
      </c>
      <c r="E16" s="65" t="str">
        <f>IF('Assessor''s Worksheet'!F16="high",1,"")</f>
        <v/>
      </c>
      <c r="I16"/>
    </row>
    <row r="17" spans="1:9" x14ac:dyDescent="0.25">
      <c r="A17" s="58">
        <f>'Assessor''s Worksheet'!A17</f>
        <v>113</v>
      </c>
      <c r="B17" s="59" t="str">
        <f>'Assessor''s Worksheet'!B17</f>
        <v>1.2.3</v>
      </c>
      <c r="C17" s="65" t="str">
        <f>IF('Assessor''s Worksheet'!F17="low",1,"")</f>
        <v/>
      </c>
      <c r="D17" s="65" t="str">
        <f>IF('Assessor''s Worksheet'!F17="medium",1,"")</f>
        <v/>
      </c>
      <c r="E17" s="65" t="str">
        <f>IF('Assessor''s Worksheet'!F17="high",1,"")</f>
        <v/>
      </c>
      <c r="I17"/>
    </row>
    <row r="18" spans="1:9" x14ac:dyDescent="0.25">
      <c r="A18" s="62" t="str">
        <f>'Assessor''s Worksheet'!A18</f>
        <v>1.3   Security Framework</v>
      </c>
      <c r="B18" s="70"/>
      <c r="C18" s="71" t="str">
        <f>IF('Assessor''s Worksheet'!F18="low",1,"")</f>
        <v/>
      </c>
      <c r="D18" s="71" t="str">
        <f>IF('Assessor''s Worksheet'!F18="medium",1,"")</f>
        <v/>
      </c>
      <c r="E18" s="71" t="str">
        <f>IF('Assessor''s Worksheet'!F18="high",1,"")</f>
        <v/>
      </c>
      <c r="I18"/>
    </row>
    <row r="19" spans="1:9" x14ac:dyDescent="0.25">
      <c r="A19" s="58">
        <f>'Assessor''s Worksheet'!A19</f>
        <v>114</v>
      </c>
      <c r="B19" s="59" t="str">
        <f>'Assessor''s Worksheet'!B19</f>
        <v>1.3.1</v>
      </c>
      <c r="C19" s="65" t="str">
        <f>IF('Assessor''s Worksheet'!F19="low",1,"")</f>
        <v/>
      </c>
      <c r="D19" s="65" t="str">
        <f>IF('Assessor''s Worksheet'!F19="medium",1,"")</f>
        <v/>
      </c>
      <c r="E19" s="65" t="str">
        <f>IF('Assessor''s Worksheet'!F19="high",1,"")</f>
        <v/>
      </c>
      <c r="I19"/>
    </row>
    <row r="20" spans="1:9" x14ac:dyDescent="0.25">
      <c r="A20" s="58">
        <f>'Assessor''s Worksheet'!A20</f>
        <v>115</v>
      </c>
      <c r="B20" s="59" t="str">
        <f>'Assessor''s Worksheet'!B20</f>
        <v>1.3.1</v>
      </c>
      <c r="C20" s="65" t="str">
        <f>IF('Assessor''s Worksheet'!F20="low",1,"")</f>
        <v/>
      </c>
      <c r="D20" s="65" t="str">
        <f>IF('Assessor''s Worksheet'!F20="medium",1,"")</f>
        <v/>
      </c>
      <c r="E20" s="65" t="str">
        <f>IF('Assessor''s Worksheet'!F20="high",1,"")</f>
        <v/>
      </c>
      <c r="I20"/>
    </row>
    <row r="21" spans="1:9" x14ac:dyDescent="0.25">
      <c r="A21" s="58">
        <f>'Assessor''s Worksheet'!A21</f>
        <v>116</v>
      </c>
      <c r="B21" s="59" t="str">
        <f>'Assessor''s Worksheet'!B21</f>
        <v>1.3.1</v>
      </c>
      <c r="C21" s="65" t="str">
        <f>IF('Assessor''s Worksheet'!F21="low",1,"")</f>
        <v/>
      </c>
      <c r="D21" s="65" t="str">
        <f>IF('Assessor''s Worksheet'!F21="medium",1,"")</f>
        <v/>
      </c>
      <c r="E21" s="65" t="str">
        <f>IF('Assessor''s Worksheet'!F21="high",1,"")</f>
        <v/>
      </c>
      <c r="I21"/>
    </row>
    <row r="22" spans="1:9" x14ac:dyDescent="0.25">
      <c r="A22" s="58">
        <f>'Assessor''s Worksheet'!A22</f>
        <v>117</v>
      </c>
      <c r="B22" s="59" t="str">
        <f>'Assessor''s Worksheet'!B22</f>
        <v>1.3.1</v>
      </c>
      <c r="C22" s="65" t="str">
        <f>IF('Assessor''s Worksheet'!F22="low",1,"")</f>
        <v/>
      </c>
      <c r="D22" s="65" t="str">
        <f>IF('Assessor''s Worksheet'!F22="medium",1,"")</f>
        <v/>
      </c>
      <c r="E22" s="65" t="str">
        <f>IF('Assessor''s Worksheet'!F22="high",1,"")</f>
        <v/>
      </c>
      <c r="I22"/>
    </row>
    <row r="23" spans="1:9" x14ac:dyDescent="0.25">
      <c r="A23" s="58">
        <f>'Assessor''s Worksheet'!A23</f>
        <v>118</v>
      </c>
      <c r="B23" s="59" t="str">
        <f>'Assessor''s Worksheet'!B23</f>
        <v>1.3.1..1</v>
      </c>
      <c r="C23" s="65" t="str">
        <f>IF('Assessor''s Worksheet'!F23="low",1,"")</f>
        <v/>
      </c>
      <c r="D23" s="65" t="str">
        <f>IF('Assessor''s Worksheet'!F23="medium",1,"")</f>
        <v/>
      </c>
      <c r="E23" s="65" t="str">
        <f>IF('Assessor''s Worksheet'!F23="high",1,"")</f>
        <v/>
      </c>
      <c r="I23"/>
    </row>
    <row r="24" spans="1:9" x14ac:dyDescent="0.25">
      <c r="A24" s="58">
        <f>'Assessor''s Worksheet'!A24</f>
        <v>119</v>
      </c>
      <c r="B24" s="59" t="str">
        <f>'Assessor''s Worksheet'!B24</f>
        <v>1.3.1..1</v>
      </c>
      <c r="C24" s="65" t="str">
        <f>IF('Assessor''s Worksheet'!F24="low",1,"")</f>
        <v/>
      </c>
      <c r="D24" s="65" t="str">
        <f>IF('Assessor''s Worksheet'!F24="medium",1,"")</f>
        <v/>
      </c>
      <c r="E24" s="65" t="str">
        <f>IF('Assessor''s Worksheet'!F24="high",1,"")</f>
        <v/>
      </c>
      <c r="I24"/>
    </row>
    <row r="25" spans="1:9" x14ac:dyDescent="0.25">
      <c r="A25" s="58">
        <f>'Assessor''s Worksheet'!A25</f>
        <v>120</v>
      </c>
      <c r="B25" s="59" t="str">
        <f>'Assessor''s Worksheet'!B25</f>
        <v>1.3.1..1</v>
      </c>
      <c r="C25" s="65" t="str">
        <f>IF('Assessor''s Worksheet'!F25="low",1,"")</f>
        <v/>
      </c>
      <c r="D25" s="65" t="str">
        <f>IF('Assessor''s Worksheet'!F25="medium",1,"")</f>
        <v/>
      </c>
      <c r="E25" s="65" t="str">
        <f>IF('Assessor''s Worksheet'!F25="high",1,"")</f>
        <v/>
      </c>
      <c r="I25"/>
    </row>
    <row r="26" spans="1:9" x14ac:dyDescent="0.25">
      <c r="A26" s="58">
        <f>'Assessor''s Worksheet'!A26</f>
        <v>121</v>
      </c>
      <c r="B26" s="59" t="str">
        <f>'Assessor''s Worksheet'!B26</f>
        <v>1.3.1..1</v>
      </c>
      <c r="C26" s="65" t="str">
        <f>IF('Assessor''s Worksheet'!F26="low",1,"")</f>
        <v/>
      </c>
      <c r="D26" s="65" t="str">
        <f>IF('Assessor''s Worksheet'!F26="medium",1,"")</f>
        <v/>
      </c>
      <c r="E26" s="65" t="str">
        <f>IF('Assessor''s Worksheet'!F26="high",1,"")</f>
        <v/>
      </c>
      <c r="I26"/>
    </row>
    <row r="27" spans="1:9" x14ac:dyDescent="0.25">
      <c r="A27" s="58">
        <f>'Assessor''s Worksheet'!A27</f>
        <v>122</v>
      </c>
      <c r="B27" s="59" t="str">
        <f>'Assessor''s Worksheet'!B27</f>
        <v>1.3.1..1</v>
      </c>
      <c r="C27" s="65" t="str">
        <f>IF('Assessor''s Worksheet'!F27="low",1,"")</f>
        <v/>
      </c>
      <c r="D27" s="65" t="str">
        <f>IF('Assessor''s Worksheet'!F27="medium",1,"")</f>
        <v/>
      </c>
      <c r="E27" s="65" t="str">
        <f>IF('Assessor''s Worksheet'!F27="high",1,"")</f>
        <v/>
      </c>
      <c r="I27"/>
    </row>
    <row r="28" spans="1:9" x14ac:dyDescent="0.25">
      <c r="A28" s="58">
        <f>'Assessor''s Worksheet'!A28</f>
        <v>123</v>
      </c>
      <c r="B28" s="59" t="str">
        <f>'Assessor''s Worksheet'!B28</f>
        <v>1.3.1..1</v>
      </c>
      <c r="C28" s="65" t="str">
        <f>IF('Assessor''s Worksheet'!F28="low",1,"")</f>
        <v/>
      </c>
      <c r="D28" s="65" t="str">
        <f>IF('Assessor''s Worksheet'!F28="medium",1,"")</f>
        <v/>
      </c>
      <c r="E28" s="65" t="str">
        <f>IF('Assessor''s Worksheet'!F28="high",1,"")</f>
        <v/>
      </c>
      <c r="I28"/>
    </row>
    <row r="29" spans="1:9" x14ac:dyDescent="0.25">
      <c r="A29" s="58">
        <f>'Assessor''s Worksheet'!A29</f>
        <v>124</v>
      </c>
      <c r="B29" s="59" t="str">
        <f>'Assessor''s Worksheet'!B29</f>
        <v>1.3.1..2</v>
      </c>
      <c r="C29" s="65" t="str">
        <f>IF('Assessor''s Worksheet'!F29="low",1,"")</f>
        <v/>
      </c>
      <c r="D29" s="65" t="str">
        <f>IF('Assessor''s Worksheet'!F29="medium",1,"")</f>
        <v/>
      </c>
      <c r="E29" s="65" t="str">
        <f>IF('Assessor''s Worksheet'!F29="high",1,"")</f>
        <v/>
      </c>
      <c r="I29"/>
    </row>
    <row r="30" spans="1:9" x14ac:dyDescent="0.25">
      <c r="A30" s="58">
        <f>'Assessor''s Worksheet'!A30</f>
        <v>125</v>
      </c>
      <c r="B30" s="59" t="str">
        <f>'Assessor''s Worksheet'!B30</f>
        <v>1.3.1..2</v>
      </c>
      <c r="C30" s="65" t="str">
        <f>IF('Assessor''s Worksheet'!F30="low",1,"")</f>
        <v/>
      </c>
      <c r="D30" s="65" t="str">
        <f>IF('Assessor''s Worksheet'!F30="medium",1,"")</f>
        <v/>
      </c>
      <c r="E30" s="65" t="str">
        <f>IF('Assessor''s Worksheet'!F30="high",1,"")</f>
        <v/>
      </c>
      <c r="I30"/>
    </row>
    <row r="31" spans="1:9" x14ac:dyDescent="0.25">
      <c r="A31" s="58">
        <f>'Assessor''s Worksheet'!A31</f>
        <v>126</v>
      </c>
      <c r="B31" s="59" t="str">
        <f>'Assessor''s Worksheet'!B31</f>
        <v>1.3.1..2</v>
      </c>
      <c r="C31" s="65" t="str">
        <f>IF('Assessor''s Worksheet'!F31="low",1,"")</f>
        <v/>
      </c>
      <c r="D31" s="65" t="str">
        <f>IF('Assessor''s Worksheet'!F31="medium",1,"")</f>
        <v/>
      </c>
      <c r="E31" s="65" t="str">
        <f>IF('Assessor''s Worksheet'!F31="high",1,"")</f>
        <v/>
      </c>
      <c r="I31"/>
    </row>
    <row r="32" spans="1:9" x14ac:dyDescent="0.25">
      <c r="A32" s="58">
        <f>'Assessor''s Worksheet'!A32</f>
        <v>127</v>
      </c>
      <c r="B32" s="59" t="str">
        <f>'Assessor''s Worksheet'!B32</f>
        <v>1.3.2</v>
      </c>
      <c r="C32" s="65" t="str">
        <f>IF('Assessor''s Worksheet'!F32="low",1,"")</f>
        <v/>
      </c>
      <c r="D32" s="65" t="str">
        <f>IF('Assessor''s Worksheet'!F32="medium",1,"")</f>
        <v/>
      </c>
      <c r="E32" s="65" t="str">
        <f>IF('Assessor''s Worksheet'!F32="high",1,"")</f>
        <v/>
      </c>
      <c r="I32"/>
    </row>
    <row r="33" spans="1:9" x14ac:dyDescent="0.25">
      <c r="A33" s="58">
        <f>'Assessor''s Worksheet'!A33</f>
        <v>128</v>
      </c>
      <c r="B33" s="59" t="str">
        <f>'Assessor''s Worksheet'!B33</f>
        <v>1.3.2</v>
      </c>
      <c r="C33" s="65" t="str">
        <f>IF('Assessor''s Worksheet'!F33="low",1,"")</f>
        <v/>
      </c>
      <c r="D33" s="65" t="str">
        <f>IF('Assessor''s Worksheet'!F33="medium",1,"")</f>
        <v/>
      </c>
      <c r="E33" s="65" t="str">
        <f>IF('Assessor''s Worksheet'!F33="high",1,"")</f>
        <v/>
      </c>
      <c r="I33"/>
    </row>
    <row r="34" spans="1:9" x14ac:dyDescent="0.25">
      <c r="A34" s="58">
        <f>'Assessor''s Worksheet'!A34</f>
        <v>129</v>
      </c>
      <c r="B34" s="59" t="str">
        <f>'Assessor''s Worksheet'!B34</f>
        <v>1.3.2</v>
      </c>
      <c r="C34" s="65" t="str">
        <f>IF('Assessor''s Worksheet'!F34="low",1,"")</f>
        <v/>
      </c>
      <c r="D34" s="65" t="str">
        <f>IF('Assessor''s Worksheet'!F34="medium",1,"")</f>
        <v/>
      </c>
      <c r="E34" s="65" t="str">
        <f>IF('Assessor''s Worksheet'!F34="high",1,"")</f>
        <v/>
      </c>
      <c r="I34"/>
    </row>
    <row r="35" spans="1:9" x14ac:dyDescent="0.25">
      <c r="A35" s="58">
        <f>'Assessor''s Worksheet'!A35</f>
        <v>130</v>
      </c>
      <c r="B35" s="59" t="str">
        <f>'Assessor''s Worksheet'!B35</f>
        <v>1.3.2</v>
      </c>
      <c r="C35" s="65" t="str">
        <f>IF('Assessor''s Worksheet'!F35="low",1,"")</f>
        <v/>
      </c>
      <c r="D35" s="65" t="str">
        <f>IF('Assessor''s Worksheet'!F35="medium",1,"")</f>
        <v/>
      </c>
      <c r="E35" s="65" t="str">
        <f>IF('Assessor''s Worksheet'!F35="high",1,"")</f>
        <v/>
      </c>
      <c r="I35"/>
    </row>
    <row r="36" spans="1:9" x14ac:dyDescent="0.25">
      <c r="A36" s="58">
        <f>'Assessor''s Worksheet'!A36</f>
        <v>131</v>
      </c>
      <c r="B36" s="59" t="str">
        <f>'Assessor''s Worksheet'!B36</f>
        <v>1.3.2</v>
      </c>
      <c r="C36" s="65" t="str">
        <f>IF('Assessor''s Worksheet'!F36="low",1,"")</f>
        <v/>
      </c>
      <c r="D36" s="65" t="str">
        <f>IF('Assessor''s Worksheet'!F36="medium",1,"")</f>
        <v/>
      </c>
      <c r="E36" s="65" t="str">
        <f>IF('Assessor''s Worksheet'!F36="high",1,"")</f>
        <v/>
      </c>
      <c r="I36"/>
    </row>
    <row r="37" spans="1:9" x14ac:dyDescent="0.25">
      <c r="A37" s="58">
        <f>'Assessor''s Worksheet'!A37</f>
        <v>132</v>
      </c>
      <c r="B37" s="59" t="str">
        <f>'Assessor''s Worksheet'!B37</f>
        <v>1.3.2</v>
      </c>
      <c r="C37" s="65" t="str">
        <f>IF('Assessor''s Worksheet'!F37="low",1,"")</f>
        <v/>
      </c>
      <c r="D37" s="65" t="str">
        <f>IF('Assessor''s Worksheet'!F37="medium",1,"")</f>
        <v/>
      </c>
      <c r="E37" s="65" t="str">
        <f>IF('Assessor''s Worksheet'!F37="high",1,"")</f>
        <v/>
      </c>
      <c r="I37"/>
    </row>
    <row r="38" spans="1:9" x14ac:dyDescent="0.25">
      <c r="A38" s="58">
        <f>'Assessor''s Worksheet'!A38</f>
        <v>133</v>
      </c>
      <c r="B38" s="59" t="str">
        <f>'Assessor''s Worksheet'!B38</f>
        <v>1.3.2</v>
      </c>
      <c r="C38" s="65" t="str">
        <f>IF('Assessor''s Worksheet'!F38="low",1,"")</f>
        <v/>
      </c>
      <c r="D38" s="65" t="str">
        <f>IF('Assessor''s Worksheet'!F38="medium",1,"")</f>
        <v/>
      </c>
      <c r="E38" s="65" t="str">
        <f>IF('Assessor''s Worksheet'!F38="high",1,"")</f>
        <v/>
      </c>
      <c r="I38"/>
    </row>
    <row r="39" spans="1:9" x14ac:dyDescent="0.25">
      <c r="A39" s="58">
        <f>'Assessor''s Worksheet'!A39</f>
        <v>134</v>
      </c>
      <c r="B39" s="59" t="str">
        <f>'Assessor''s Worksheet'!B39</f>
        <v>1.3.3..1</v>
      </c>
      <c r="C39" s="65" t="str">
        <f>IF('Assessor''s Worksheet'!F39="low",1,"")</f>
        <v/>
      </c>
      <c r="D39" s="65" t="str">
        <f>IF('Assessor''s Worksheet'!F39="medium",1,"")</f>
        <v/>
      </c>
      <c r="E39" s="65" t="str">
        <f>IF('Assessor''s Worksheet'!F39="high",1,"")</f>
        <v/>
      </c>
      <c r="I39"/>
    </row>
    <row r="40" spans="1:9" x14ac:dyDescent="0.25">
      <c r="A40" s="58">
        <f>'Assessor''s Worksheet'!A40</f>
        <v>135</v>
      </c>
      <c r="B40" s="59" t="str">
        <f>'Assessor''s Worksheet'!B40</f>
        <v>1.3.3..1</v>
      </c>
      <c r="C40" s="65" t="str">
        <f>IF('Assessor''s Worksheet'!F40="low",1,"")</f>
        <v/>
      </c>
      <c r="D40" s="65" t="str">
        <f>IF('Assessor''s Worksheet'!F40="medium",1,"")</f>
        <v/>
      </c>
      <c r="E40" s="65" t="str">
        <f>IF('Assessor''s Worksheet'!F40="high",1,"")</f>
        <v/>
      </c>
      <c r="I40"/>
    </row>
    <row r="41" spans="1:9" x14ac:dyDescent="0.25">
      <c r="A41" s="58">
        <f>'Assessor''s Worksheet'!A41</f>
        <v>136</v>
      </c>
      <c r="B41" s="59" t="str">
        <f>'Assessor''s Worksheet'!B41</f>
        <v>1.3.3..2</v>
      </c>
      <c r="C41" s="65" t="str">
        <f>IF('Assessor''s Worksheet'!F41="low",1,"")</f>
        <v/>
      </c>
      <c r="D41" s="65" t="str">
        <f>IF('Assessor''s Worksheet'!F41="medium",1,"")</f>
        <v/>
      </c>
      <c r="E41" s="65" t="str">
        <f>IF('Assessor''s Worksheet'!F41="high",1,"")</f>
        <v/>
      </c>
      <c r="I41"/>
    </row>
    <row r="42" spans="1:9" x14ac:dyDescent="0.25">
      <c r="A42" s="58">
        <f>'Assessor''s Worksheet'!A42</f>
        <v>137</v>
      </c>
      <c r="B42" s="59" t="str">
        <f>'Assessor''s Worksheet'!B42</f>
        <v>1.3.4</v>
      </c>
      <c r="C42" s="65" t="str">
        <f>IF('Assessor''s Worksheet'!F42="low",1,"")</f>
        <v/>
      </c>
      <c r="D42" s="65" t="str">
        <f>IF('Assessor''s Worksheet'!F42="medium",1,"")</f>
        <v/>
      </c>
      <c r="E42" s="65" t="str">
        <f>IF('Assessor''s Worksheet'!F42="high",1,"")</f>
        <v/>
      </c>
      <c r="I42"/>
    </row>
    <row r="43" spans="1:9" x14ac:dyDescent="0.25">
      <c r="A43" s="58">
        <f>'Assessor''s Worksheet'!A43</f>
        <v>138</v>
      </c>
      <c r="B43" s="59" t="str">
        <f>'Assessor''s Worksheet'!B43</f>
        <v>1.3.4</v>
      </c>
      <c r="C43" s="65" t="str">
        <f>IF('Assessor''s Worksheet'!F43="low",1,"")</f>
        <v/>
      </c>
      <c r="D43" s="65" t="str">
        <f>IF('Assessor''s Worksheet'!F43="medium",1,"")</f>
        <v/>
      </c>
      <c r="E43" s="65" t="str">
        <f>IF('Assessor''s Worksheet'!F43="high",1,"")</f>
        <v/>
      </c>
      <c r="I43"/>
    </row>
    <row r="44" spans="1:9" x14ac:dyDescent="0.25">
      <c r="A44" s="58">
        <f>'Assessor''s Worksheet'!A44</f>
        <v>139</v>
      </c>
      <c r="B44" s="59" t="str">
        <f>'Assessor''s Worksheet'!B44</f>
        <v>1.3.4</v>
      </c>
      <c r="C44" s="65" t="str">
        <f>IF('Assessor''s Worksheet'!F44="low",1,"")</f>
        <v/>
      </c>
      <c r="D44" s="65" t="str">
        <f>IF('Assessor''s Worksheet'!F44="medium",1,"")</f>
        <v/>
      </c>
      <c r="E44" s="65" t="str">
        <f>IF('Assessor''s Worksheet'!F44="high",1,"")</f>
        <v/>
      </c>
      <c r="I44"/>
    </row>
    <row r="45" spans="1:9" x14ac:dyDescent="0.25">
      <c r="A45" s="58">
        <f>'Assessor''s Worksheet'!A45</f>
        <v>140</v>
      </c>
      <c r="B45" s="59" t="str">
        <f>'Assessor''s Worksheet'!B45</f>
        <v>1.3.4</v>
      </c>
      <c r="C45" s="65" t="str">
        <f>IF('Assessor''s Worksheet'!F45="low",1,"")</f>
        <v/>
      </c>
      <c r="D45" s="65" t="str">
        <f>IF('Assessor''s Worksheet'!F45="medium",1,"")</f>
        <v/>
      </c>
      <c r="E45" s="65" t="str">
        <f>IF('Assessor''s Worksheet'!F45="high",1,"")</f>
        <v/>
      </c>
      <c r="I45"/>
    </row>
    <row r="46" spans="1:9" x14ac:dyDescent="0.25">
      <c r="A46" s="58">
        <f>'Assessor''s Worksheet'!A46</f>
        <v>141</v>
      </c>
      <c r="B46" s="59" t="str">
        <f>'Assessor''s Worksheet'!B46</f>
        <v>1.3.5</v>
      </c>
      <c r="C46" s="65" t="str">
        <f>IF('Assessor''s Worksheet'!F46="low",1,"")</f>
        <v/>
      </c>
      <c r="D46" s="65" t="str">
        <f>IF('Assessor''s Worksheet'!F46="medium",1,"")</f>
        <v/>
      </c>
      <c r="E46" s="65" t="str">
        <f>IF('Assessor''s Worksheet'!F46="high",1,"")</f>
        <v/>
      </c>
      <c r="I46"/>
    </row>
    <row r="47" spans="1:9" x14ac:dyDescent="0.25">
      <c r="A47" s="58">
        <f>'Assessor''s Worksheet'!A47</f>
        <v>142</v>
      </c>
      <c r="B47" s="59" t="str">
        <f>'Assessor''s Worksheet'!B47</f>
        <v>1.3.6</v>
      </c>
      <c r="C47" s="65" t="str">
        <f>IF('Assessor''s Worksheet'!F47="low",1,"")</f>
        <v/>
      </c>
      <c r="D47" s="65" t="str">
        <f>IF('Assessor''s Worksheet'!F47="medium",1,"")</f>
        <v/>
      </c>
      <c r="E47" s="65" t="str">
        <f>IF('Assessor''s Worksheet'!F47="high",1,"")</f>
        <v/>
      </c>
      <c r="I47"/>
    </row>
    <row r="48" spans="1:9" x14ac:dyDescent="0.25">
      <c r="A48" s="58">
        <f>'Assessor''s Worksheet'!A48</f>
        <v>143</v>
      </c>
      <c r="B48" s="59" t="str">
        <f>'Assessor''s Worksheet'!B48</f>
        <v>1.3.6</v>
      </c>
      <c r="C48" s="65" t="str">
        <f>IF('Assessor''s Worksheet'!F48="low",1,"")</f>
        <v/>
      </c>
      <c r="D48" s="65" t="str">
        <f>IF('Assessor''s Worksheet'!F48="medium",1,"")</f>
        <v/>
      </c>
      <c r="E48" s="65" t="str">
        <f>IF('Assessor''s Worksheet'!F48="high",1,"")</f>
        <v/>
      </c>
      <c r="I48"/>
    </row>
    <row r="49" spans="1:9" x14ac:dyDescent="0.25">
      <c r="A49" s="58">
        <f>'Assessor''s Worksheet'!A49</f>
        <v>144</v>
      </c>
      <c r="B49" s="59" t="str">
        <f>'Assessor''s Worksheet'!B49</f>
        <v>1.3.6</v>
      </c>
      <c r="C49" s="65" t="str">
        <f>IF('Assessor''s Worksheet'!F49="low",1,"")</f>
        <v/>
      </c>
      <c r="D49" s="65" t="str">
        <f>IF('Assessor''s Worksheet'!F49="medium",1,"")</f>
        <v/>
      </c>
      <c r="E49" s="65" t="str">
        <f>IF('Assessor''s Worksheet'!F49="high",1,"")</f>
        <v/>
      </c>
      <c r="I49"/>
    </row>
    <row r="50" spans="1:9" x14ac:dyDescent="0.25">
      <c r="A50" s="62" t="str">
        <f>'Assessor''s Worksheet'!A50</f>
        <v>1.4  General Security Practices</v>
      </c>
      <c r="B50" s="63">
        <f>'Assessor''s Worksheet'!B50</f>
        <v>0</v>
      </c>
      <c r="C50" s="71" t="str">
        <f>IF('Assessor''s Worksheet'!F50="low",1,"")</f>
        <v/>
      </c>
      <c r="D50" s="71" t="str">
        <f>IF('Assessor''s Worksheet'!F50="medium",1,"")</f>
        <v/>
      </c>
      <c r="E50" s="71" t="str">
        <f>IF('Assessor''s Worksheet'!F50="high",1,"")</f>
        <v/>
      </c>
      <c r="I50"/>
    </row>
    <row r="51" spans="1:9" x14ac:dyDescent="0.25">
      <c r="A51" s="58">
        <f>'Assessor''s Worksheet'!A51</f>
        <v>145</v>
      </c>
      <c r="B51" s="59" t="str">
        <f>'Assessor''s Worksheet'!B51</f>
        <v>1.4.1</v>
      </c>
      <c r="C51" s="65" t="str">
        <f>IF('Assessor''s Worksheet'!F51="low",1,"")</f>
        <v/>
      </c>
      <c r="D51" s="65" t="str">
        <f>IF('Assessor''s Worksheet'!F51="medium",1,"")</f>
        <v/>
      </c>
      <c r="E51" s="65" t="str">
        <f>IF('Assessor''s Worksheet'!F51="high",1,"")</f>
        <v/>
      </c>
      <c r="I51"/>
    </row>
    <row r="52" spans="1:9" x14ac:dyDescent="0.25">
      <c r="A52" s="58">
        <f>'Assessor''s Worksheet'!A52</f>
        <v>146</v>
      </c>
      <c r="B52" s="59" t="str">
        <f>'Assessor''s Worksheet'!B52</f>
        <v>1.4.2</v>
      </c>
      <c r="C52" s="65" t="str">
        <f>IF('Assessor''s Worksheet'!F52="low",1,"")</f>
        <v/>
      </c>
      <c r="D52" s="65" t="str">
        <f>IF('Assessor''s Worksheet'!F52="medium",1,"")</f>
        <v/>
      </c>
      <c r="E52" s="65" t="str">
        <f>IF('Assessor''s Worksheet'!F52="high",1,"")</f>
        <v/>
      </c>
      <c r="I52"/>
    </row>
    <row r="53" spans="1:9" x14ac:dyDescent="0.25">
      <c r="A53" s="58">
        <f>'Assessor''s Worksheet'!A53</f>
        <v>147</v>
      </c>
      <c r="B53" s="59" t="str">
        <f>'Assessor''s Worksheet'!B53</f>
        <v>1.4.2</v>
      </c>
      <c r="C53" s="65" t="str">
        <f>IF('Assessor''s Worksheet'!F53="low",1,"")</f>
        <v/>
      </c>
      <c r="D53" s="65" t="str">
        <f>IF('Assessor''s Worksheet'!F53="medium",1,"")</f>
        <v/>
      </c>
      <c r="E53" s="65" t="str">
        <f>IF('Assessor''s Worksheet'!F53="high",1,"")</f>
        <v/>
      </c>
      <c r="I53"/>
    </row>
    <row r="54" spans="1:9" x14ac:dyDescent="0.25">
      <c r="A54" s="58">
        <f>'Assessor''s Worksheet'!A54</f>
        <v>148</v>
      </c>
      <c r="B54" s="59" t="str">
        <f>'Assessor''s Worksheet'!B54</f>
        <v>1.4.2..1</v>
      </c>
      <c r="C54" s="65" t="str">
        <f>IF('Assessor''s Worksheet'!F54="low",1,"")</f>
        <v/>
      </c>
      <c r="D54" s="65" t="str">
        <f>IF('Assessor''s Worksheet'!F54="medium",1,"")</f>
        <v/>
      </c>
      <c r="E54" s="65" t="str">
        <f>IF('Assessor''s Worksheet'!F54="high",1,"")</f>
        <v/>
      </c>
      <c r="I54"/>
    </row>
    <row r="55" spans="1:9" x14ac:dyDescent="0.25">
      <c r="A55" s="58">
        <f>'Assessor''s Worksheet'!A55</f>
        <v>149</v>
      </c>
      <c r="B55" s="59" t="str">
        <f>'Assessor''s Worksheet'!B55</f>
        <v>1.4.2..2</v>
      </c>
      <c r="C55" s="65" t="str">
        <f>IF('Assessor''s Worksheet'!F55="low",1,"")</f>
        <v/>
      </c>
      <c r="D55" s="65" t="str">
        <f>IF('Assessor''s Worksheet'!F55="medium",1,"")</f>
        <v/>
      </c>
      <c r="E55" s="65" t="str">
        <f>IF('Assessor''s Worksheet'!F55="high",1,"")</f>
        <v/>
      </c>
      <c r="I55"/>
    </row>
    <row r="56" spans="1:9" x14ac:dyDescent="0.25">
      <c r="A56" s="62" t="str">
        <f>'Assessor''s Worksheet'!A56</f>
        <v>Chapter 2 - Application Processes</v>
      </c>
      <c r="B56" s="63">
        <f>'Assessor''s Worksheet'!B56</f>
        <v>0</v>
      </c>
      <c r="C56" s="71" t="str">
        <f>IF('Assessor''s Worksheet'!F56="low",1,"")</f>
        <v/>
      </c>
      <c r="D56" s="71" t="str">
        <f>IF('Assessor''s Worksheet'!F56="medium",1,"")</f>
        <v/>
      </c>
      <c r="E56" s="71" t="str">
        <f>IF('Assessor''s Worksheet'!F56="high",1,"")</f>
        <v/>
      </c>
      <c r="I56"/>
    </row>
    <row r="57" spans="1:9" ht="30" x14ac:dyDescent="0.25">
      <c r="A57" s="62" t="str">
        <f>'Assessor''s Worksheet'!A57</f>
        <v>2.2  Application Processes and Requirements</v>
      </c>
      <c r="B57" s="63">
        <f>'Assessor''s Worksheet'!B57</f>
        <v>0</v>
      </c>
      <c r="C57" s="71" t="str">
        <f>IF('Assessor''s Worksheet'!F57="low",1,"")</f>
        <v/>
      </c>
      <c r="D57" s="71" t="str">
        <f>IF('Assessor''s Worksheet'!F57="medium",1,"")</f>
        <v/>
      </c>
      <c r="E57" s="71" t="str">
        <f>IF('Assessor''s Worksheet'!F57="high",1,"")</f>
        <v/>
      </c>
      <c r="I57"/>
    </row>
    <row r="58" spans="1:9" x14ac:dyDescent="0.25">
      <c r="A58" s="58">
        <f>'Assessor''s Worksheet'!A58</f>
        <v>201</v>
      </c>
      <c r="B58" s="59" t="str">
        <f>'Assessor''s Worksheet'!B58</f>
        <v>2.2.1</v>
      </c>
      <c r="C58" s="65" t="str">
        <f>IF('Assessor''s Worksheet'!F58="low",1,"")</f>
        <v/>
      </c>
      <c r="D58" s="65" t="str">
        <f>IF('Assessor''s Worksheet'!F58="medium",1,"")</f>
        <v/>
      </c>
      <c r="E58" s="65" t="str">
        <f>IF('Assessor''s Worksheet'!F58="high",1,"")</f>
        <v/>
      </c>
      <c r="I58"/>
    </row>
    <row r="59" spans="1:9" x14ac:dyDescent="0.25">
      <c r="A59" s="58">
        <f>'Assessor''s Worksheet'!A59</f>
        <v>202</v>
      </c>
      <c r="B59" s="59" t="str">
        <f>'Assessor''s Worksheet'!B59</f>
        <v>2.2.1</v>
      </c>
      <c r="C59" s="65" t="str">
        <f>IF('Assessor''s Worksheet'!F59="low",1,"")</f>
        <v/>
      </c>
      <c r="D59" s="65" t="str">
        <f>IF('Assessor''s Worksheet'!F59="medium",1,"")</f>
        <v/>
      </c>
      <c r="E59" s="65" t="str">
        <f>IF('Assessor''s Worksheet'!F59="high",1,"")</f>
        <v/>
      </c>
      <c r="I59"/>
    </row>
    <row r="60" spans="1:9" x14ac:dyDescent="0.25">
      <c r="A60" s="58">
        <f>'Assessor''s Worksheet'!A60</f>
        <v>203</v>
      </c>
      <c r="B60" s="59" t="str">
        <f>'Assessor''s Worksheet'!B60</f>
        <v>2.2.2</v>
      </c>
      <c r="C60" s="65" t="str">
        <f>IF('Assessor''s Worksheet'!F60="low",1,"")</f>
        <v/>
      </c>
      <c r="D60" s="65" t="str">
        <f>IF('Assessor''s Worksheet'!F60="medium",1,"")</f>
        <v/>
      </c>
      <c r="E60" s="65" t="str">
        <f>IF('Assessor''s Worksheet'!F60="high",1,"")</f>
        <v/>
      </c>
      <c r="I60"/>
    </row>
    <row r="61" spans="1:9" x14ac:dyDescent="0.25">
      <c r="A61" s="62" t="str">
        <f>'Assessor''s Worksheet'!A61</f>
        <v>2.3   Photographs</v>
      </c>
      <c r="B61" s="63">
        <f>'Assessor''s Worksheet'!B61</f>
        <v>0</v>
      </c>
      <c r="C61" s="71" t="str">
        <f>IF('Assessor''s Worksheet'!F61="low",1,"")</f>
        <v/>
      </c>
      <c r="D61" s="71" t="str">
        <f>IF('Assessor''s Worksheet'!F61="medium",1,"")</f>
        <v/>
      </c>
      <c r="E61" s="71" t="str">
        <f>IF('Assessor''s Worksheet'!F61="high",1,"")</f>
        <v/>
      </c>
      <c r="I61"/>
    </row>
    <row r="62" spans="1:9" x14ac:dyDescent="0.25">
      <c r="A62" s="58">
        <f>'Assessor''s Worksheet'!A62</f>
        <v>204</v>
      </c>
      <c r="B62" s="59">
        <f>'Assessor''s Worksheet'!B62</f>
        <v>2.2999999999999998</v>
      </c>
      <c r="C62" s="65" t="str">
        <f>IF('Assessor''s Worksheet'!F62="low",1,"")</f>
        <v/>
      </c>
      <c r="D62" s="65" t="str">
        <f>IF('Assessor''s Worksheet'!F62="medium",1,"")</f>
        <v/>
      </c>
      <c r="E62" s="65" t="str">
        <f>IF('Assessor''s Worksheet'!F62="high",1,"")</f>
        <v/>
      </c>
      <c r="I62"/>
    </row>
    <row r="63" spans="1:9" x14ac:dyDescent="0.25">
      <c r="A63" s="58">
        <f>'Assessor''s Worksheet'!A63</f>
        <v>205</v>
      </c>
      <c r="B63" s="59">
        <f>'Assessor''s Worksheet'!B63</f>
        <v>2.2999999999999998</v>
      </c>
      <c r="C63" s="65" t="str">
        <f>IF('Assessor''s Worksheet'!F63="low",1,"")</f>
        <v/>
      </c>
      <c r="D63" s="65" t="str">
        <f>IF('Assessor''s Worksheet'!F63="medium",1,"")</f>
        <v/>
      </c>
      <c r="E63" s="65" t="str">
        <f>IF('Assessor''s Worksheet'!F63="high",1,"")</f>
        <v/>
      </c>
      <c r="I63"/>
    </row>
    <row r="64" spans="1:9" x14ac:dyDescent="0.25">
      <c r="A64" s="58">
        <f>'Assessor''s Worksheet'!A64</f>
        <v>206</v>
      </c>
      <c r="B64" s="59">
        <f>'Assessor''s Worksheet'!B64</f>
        <v>2.2999999999999998</v>
      </c>
      <c r="C64" s="65" t="str">
        <f>IF('Assessor''s Worksheet'!F64="low",1,"")</f>
        <v/>
      </c>
      <c r="D64" s="65" t="str">
        <f>IF('Assessor''s Worksheet'!F64="medium",1,"")</f>
        <v/>
      </c>
      <c r="E64" s="65" t="str">
        <f>IF('Assessor''s Worksheet'!F64="high",1,"")</f>
        <v/>
      </c>
      <c r="I64"/>
    </row>
    <row r="65" spans="1:9" ht="45" x14ac:dyDescent="0.25">
      <c r="A65" s="58" t="str">
        <f>'Assessor''s Worksheet'!A65</f>
        <v>If the TDIA accepts digitized photographs, please answer the following questions:</v>
      </c>
      <c r="B65" s="59">
        <f>'Assessor''s Worksheet'!B65</f>
        <v>0</v>
      </c>
      <c r="C65" s="65" t="str">
        <f>IF('Assessor''s Worksheet'!F65="low",1,"")</f>
        <v/>
      </c>
      <c r="D65" s="65" t="str">
        <f>IF('Assessor''s Worksheet'!F65="medium",1,"")</f>
        <v/>
      </c>
      <c r="E65" s="65" t="str">
        <f>IF('Assessor''s Worksheet'!F65="high",1,"")</f>
        <v/>
      </c>
      <c r="I65"/>
    </row>
    <row r="66" spans="1:9" x14ac:dyDescent="0.25">
      <c r="A66" s="58">
        <f>'Assessor''s Worksheet'!A66</f>
        <v>207</v>
      </c>
      <c r="B66" s="59">
        <f>'Assessor''s Worksheet'!B66</f>
        <v>2.2999999999999998</v>
      </c>
      <c r="C66" s="65" t="str">
        <f>IF('Assessor''s Worksheet'!F66="low",1,"")</f>
        <v/>
      </c>
      <c r="D66" s="65" t="str">
        <f>IF('Assessor''s Worksheet'!F66="medium",1,"")</f>
        <v/>
      </c>
      <c r="E66" s="65" t="str">
        <f>IF('Assessor''s Worksheet'!F66="high",1,"")</f>
        <v/>
      </c>
      <c r="I66"/>
    </row>
    <row r="67" spans="1:9" x14ac:dyDescent="0.25">
      <c r="A67" s="58">
        <f>'Assessor''s Worksheet'!A67</f>
        <v>208</v>
      </c>
      <c r="B67" s="59">
        <f>'Assessor''s Worksheet'!B67</f>
        <v>2.2999999999999998</v>
      </c>
      <c r="C67" s="65" t="str">
        <f>IF('Assessor''s Worksheet'!F67="low",1,"")</f>
        <v/>
      </c>
      <c r="D67" s="65" t="str">
        <f>IF('Assessor''s Worksheet'!F67="medium",1,"")</f>
        <v/>
      </c>
      <c r="E67" s="65" t="str">
        <f>IF('Assessor''s Worksheet'!F67="high",1,"")</f>
        <v/>
      </c>
      <c r="I67"/>
    </row>
    <row r="68" spans="1:9" x14ac:dyDescent="0.25">
      <c r="A68" s="62" t="str">
        <f>'Assessor''s Worksheet'!A68</f>
        <v>2.4   Secondary Biometrics</v>
      </c>
      <c r="B68" s="63">
        <f>'Assessor''s Worksheet'!B68</f>
        <v>0</v>
      </c>
      <c r="C68" s="71" t="str">
        <f>IF('Assessor''s Worksheet'!F68="low",1,"")</f>
        <v/>
      </c>
      <c r="D68" s="71" t="str">
        <f>IF('Assessor''s Worksheet'!F68="medium",1,"")</f>
        <v/>
      </c>
      <c r="E68" s="71" t="str">
        <f>IF('Assessor''s Worksheet'!F68="high",1,"")</f>
        <v/>
      </c>
      <c r="I68"/>
    </row>
    <row r="69" spans="1:9" x14ac:dyDescent="0.25">
      <c r="A69" s="58">
        <f>'Assessor''s Worksheet'!A69</f>
        <v>209</v>
      </c>
      <c r="B69" s="59">
        <f>'Assessor''s Worksheet'!B69</f>
        <v>2.4</v>
      </c>
      <c r="C69" s="65" t="str">
        <f>IF('Assessor''s Worksheet'!F69="low",1,"")</f>
        <v/>
      </c>
      <c r="D69" s="65" t="str">
        <f>IF('Assessor''s Worksheet'!F69="medium",1,"")</f>
        <v/>
      </c>
      <c r="E69" s="65" t="str">
        <f>IF('Assessor''s Worksheet'!F69="high",1,"")</f>
        <v/>
      </c>
      <c r="I69"/>
    </row>
    <row r="70" spans="1:9" ht="30" x14ac:dyDescent="0.25">
      <c r="A70" s="62" t="str">
        <f>'Assessor''s Worksheet'!A70</f>
        <v>2.5   Treatment and Protection of Personal Information</v>
      </c>
      <c r="B70" s="63">
        <f>'Assessor''s Worksheet'!B70</f>
        <v>0</v>
      </c>
      <c r="C70" s="71" t="str">
        <f>IF('Assessor''s Worksheet'!F70="low",1,"")</f>
        <v/>
      </c>
      <c r="D70" s="71" t="str">
        <f>IF('Assessor''s Worksheet'!F70="medium",1,"")</f>
        <v/>
      </c>
      <c r="E70" s="71" t="str">
        <f>IF('Assessor''s Worksheet'!F70="high",1,"")</f>
        <v/>
      </c>
      <c r="I70"/>
    </row>
    <row r="71" spans="1:9" x14ac:dyDescent="0.25">
      <c r="A71" s="58">
        <f>'Assessor''s Worksheet'!A71</f>
        <v>210</v>
      </c>
      <c r="B71" s="59">
        <f>'Assessor''s Worksheet'!B71</f>
        <v>2.5</v>
      </c>
      <c r="C71" s="65" t="str">
        <f>IF('Assessor''s Worksheet'!F71="low",1,"")</f>
        <v/>
      </c>
      <c r="D71" s="65" t="str">
        <f>IF('Assessor''s Worksheet'!F71="medium",1,"")</f>
        <v/>
      </c>
      <c r="E71" s="65" t="str">
        <f>IF('Assessor''s Worksheet'!F71="high",1,"")</f>
        <v/>
      </c>
      <c r="I71"/>
    </row>
    <row r="72" spans="1:9" x14ac:dyDescent="0.25">
      <c r="A72" s="58">
        <f>'Assessor''s Worksheet'!A72</f>
        <v>211</v>
      </c>
      <c r="B72" s="59">
        <f>'Assessor''s Worksheet'!B72</f>
        <v>2.5</v>
      </c>
      <c r="C72" s="65" t="str">
        <f>IF('Assessor''s Worksheet'!F72="low",1,"")</f>
        <v/>
      </c>
      <c r="D72" s="65" t="str">
        <f>IF('Assessor''s Worksheet'!F72="medium",1,"")</f>
        <v/>
      </c>
      <c r="E72" s="65" t="str">
        <f>IF('Assessor''s Worksheet'!F72="high",1,"")</f>
        <v/>
      </c>
      <c r="I72"/>
    </row>
    <row r="73" spans="1:9" x14ac:dyDescent="0.25">
      <c r="A73" s="58">
        <f>'Assessor''s Worksheet'!A73</f>
        <v>212</v>
      </c>
      <c r="B73" s="59">
        <f>'Assessor''s Worksheet'!B73</f>
        <v>2.5</v>
      </c>
      <c r="C73" s="65" t="str">
        <f>IF('Assessor''s Worksheet'!F73="low",1,"")</f>
        <v/>
      </c>
      <c r="D73" s="65" t="str">
        <f>IF('Assessor''s Worksheet'!F73="medium",1,"")</f>
        <v/>
      </c>
      <c r="E73" s="65" t="str">
        <f>IF('Assessor''s Worksheet'!F73="high",1,"")</f>
        <v/>
      </c>
      <c r="I73"/>
    </row>
    <row r="74" spans="1:9" x14ac:dyDescent="0.25">
      <c r="A74" s="58">
        <f>'Assessor''s Worksheet'!A74</f>
        <v>213</v>
      </c>
      <c r="B74" s="59">
        <f>'Assessor''s Worksheet'!B74</f>
        <v>2.5</v>
      </c>
      <c r="C74" s="65" t="str">
        <f>IF('Assessor''s Worksheet'!F74="low",1,"")</f>
        <v/>
      </c>
      <c r="D74" s="65" t="str">
        <f>IF('Assessor''s Worksheet'!F74="medium",1,"")</f>
        <v/>
      </c>
      <c r="E74" s="65" t="str">
        <f>IF('Assessor''s Worksheet'!F74="high",1,"")</f>
        <v/>
      </c>
      <c r="I74"/>
    </row>
    <row r="75" spans="1:9" x14ac:dyDescent="0.25">
      <c r="A75" s="58">
        <f>'Assessor''s Worksheet'!A75</f>
        <v>214</v>
      </c>
      <c r="B75" s="59">
        <f>'Assessor''s Worksheet'!B75</f>
        <v>2.5</v>
      </c>
      <c r="C75" s="65" t="str">
        <f>IF('Assessor''s Worksheet'!F75="low",1,"")</f>
        <v/>
      </c>
      <c r="D75" s="65" t="str">
        <f>IF('Assessor''s Worksheet'!F75="medium",1,"")</f>
        <v/>
      </c>
      <c r="E75" s="65" t="str">
        <f>IF('Assessor''s Worksheet'!F75="high",1,"")</f>
        <v/>
      </c>
      <c r="I75"/>
    </row>
    <row r="76" spans="1:9" x14ac:dyDescent="0.25">
      <c r="A76" s="58">
        <f>'Assessor''s Worksheet'!A76</f>
        <v>215</v>
      </c>
      <c r="B76" s="59">
        <f>'Assessor''s Worksheet'!B76</f>
        <v>2.5</v>
      </c>
      <c r="C76" s="65" t="str">
        <f>IF('Assessor''s Worksheet'!F76="low",1,"")</f>
        <v/>
      </c>
      <c r="D76" s="65" t="str">
        <f>IF('Assessor''s Worksheet'!F76="medium",1,"")</f>
        <v/>
      </c>
      <c r="E76" s="65" t="str">
        <f>IF('Assessor''s Worksheet'!F76="high",1,"")</f>
        <v/>
      </c>
      <c r="I76"/>
    </row>
    <row r="77" spans="1:9" x14ac:dyDescent="0.25">
      <c r="A77" s="58">
        <f>'Assessor''s Worksheet'!A77</f>
        <v>216</v>
      </c>
      <c r="B77" s="59">
        <f>'Assessor''s Worksheet'!B77</f>
        <v>2.5</v>
      </c>
      <c r="C77" s="65" t="str">
        <f>IF('Assessor''s Worksheet'!F77="low",1,"")</f>
        <v/>
      </c>
      <c r="D77" s="65" t="str">
        <f>IF('Assessor''s Worksheet'!F77="medium",1,"")</f>
        <v/>
      </c>
      <c r="E77" s="65" t="str">
        <f>IF('Assessor''s Worksheet'!F77="high",1,"")</f>
        <v/>
      </c>
      <c r="I77"/>
    </row>
    <row r="78" spans="1:9" x14ac:dyDescent="0.25">
      <c r="A78" s="58">
        <f>'Assessor''s Worksheet'!A78</f>
        <v>217</v>
      </c>
      <c r="B78" s="59">
        <f>'Assessor''s Worksheet'!B78</f>
        <v>2.5</v>
      </c>
      <c r="C78" s="65" t="str">
        <f>IF('Assessor''s Worksheet'!F78="low",1,"")</f>
        <v/>
      </c>
      <c r="D78" s="65" t="str">
        <f>IF('Assessor''s Worksheet'!F78="medium",1,"")</f>
        <v/>
      </c>
      <c r="E78" s="65" t="str">
        <f>IF('Assessor''s Worksheet'!F78="high",1,"")</f>
        <v/>
      </c>
      <c r="I78"/>
    </row>
    <row r="79" spans="1:9" x14ac:dyDescent="0.25">
      <c r="A79" s="58">
        <f>'Assessor''s Worksheet'!A79</f>
        <v>218</v>
      </c>
      <c r="B79" s="59">
        <f>'Assessor''s Worksheet'!B79</f>
        <v>2.5</v>
      </c>
      <c r="C79" s="65" t="str">
        <f>IF('Assessor''s Worksheet'!F79="low",1,"")</f>
        <v/>
      </c>
      <c r="D79" s="65" t="str">
        <f>IF('Assessor''s Worksheet'!F79="medium",1,"")</f>
        <v/>
      </c>
      <c r="E79" s="65" t="str">
        <f>IF('Assessor''s Worksheet'!F79="high",1,"")</f>
        <v/>
      </c>
      <c r="I79"/>
    </row>
    <row r="80" spans="1:9" x14ac:dyDescent="0.25">
      <c r="A80" s="58">
        <f>'Assessor''s Worksheet'!A80</f>
        <v>219</v>
      </c>
      <c r="B80" s="59">
        <f>'Assessor''s Worksheet'!B80</f>
        <v>2.5</v>
      </c>
      <c r="C80" s="65" t="str">
        <f>IF('Assessor''s Worksheet'!F80="low",1,"")</f>
        <v/>
      </c>
      <c r="D80" s="65" t="str">
        <f>IF('Assessor''s Worksheet'!F80="medium",1,"")</f>
        <v/>
      </c>
      <c r="E80" s="65" t="str">
        <f>IF('Assessor''s Worksheet'!F80="high",1,"")</f>
        <v/>
      </c>
      <c r="I80"/>
    </row>
    <row r="81" spans="1:9" x14ac:dyDescent="0.25">
      <c r="A81" s="58">
        <f>'Assessor''s Worksheet'!A81</f>
        <v>220</v>
      </c>
      <c r="B81" s="59">
        <f>'Assessor''s Worksheet'!B81</f>
        <v>2.5</v>
      </c>
      <c r="C81" s="65" t="str">
        <f>IF('Assessor''s Worksheet'!F81="low",1,"")</f>
        <v/>
      </c>
      <c r="D81" s="65" t="str">
        <f>IF('Assessor''s Worksheet'!F81="medium",1,"")</f>
        <v/>
      </c>
      <c r="E81" s="65" t="str">
        <f>IF('Assessor''s Worksheet'!F81="high",1,"")</f>
        <v/>
      </c>
      <c r="I81"/>
    </row>
    <row r="82" spans="1:9" x14ac:dyDescent="0.25">
      <c r="A82" s="58">
        <f>'Assessor''s Worksheet'!A82</f>
        <v>221</v>
      </c>
      <c r="B82" s="59" t="str">
        <f>'Assessor''s Worksheet'!B82</f>
        <v>2.5.1</v>
      </c>
      <c r="C82" s="65" t="str">
        <f>IF('Assessor''s Worksheet'!F82="low",1,"")</f>
        <v/>
      </c>
      <c r="D82" s="65" t="str">
        <f>IF('Assessor''s Worksheet'!F82="medium",1,"")</f>
        <v/>
      </c>
      <c r="E82" s="65" t="str">
        <f>IF('Assessor''s Worksheet'!F82="high",1,"")</f>
        <v/>
      </c>
      <c r="I82"/>
    </row>
    <row r="83" spans="1:9" x14ac:dyDescent="0.25">
      <c r="A83" s="62" t="str">
        <f>'Assessor''s Worksheet'!A83</f>
        <v>Chapter 3 - Entitlement Processes</v>
      </c>
      <c r="B83" s="63">
        <f>'Assessor''s Worksheet'!B83</f>
        <v>0</v>
      </c>
      <c r="C83" s="71" t="str">
        <f>IF('Assessor''s Worksheet'!F83="low",1,"")</f>
        <v/>
      </c>
      <c r="D83" s="71" t="str">
        <f>IF('Assessor''s Worksheet'!F83="medium",1,"")</f>
        <v/>
      </c>
      <c r="E83" s="71" t="str">
        <f>IF('Assessor''s Worksheet'!F83="high",1,"")</f>
        <v/>
      </c>
      <c r="I83"/>
    </row>
    <row r="84" spans="1:9" x14ac:dyDescent="0.25">
      <c r="A84" s="62" t="str">
        <f>'Assessor''s Worksheet'!A84</f>
        <v>3.1   Summary</v>
      </c>
      <c r="B84" s="63">
        <f>'Assessor''s Worksheet'!B84</f>
        <v>0</v>
      </c>
      <c r="C84" s="71" t="str">
        <f>IF('Assessor''s Worksheet'!F84="low",1,"")</f>
        <v/>
      </c>
      <c r="D84" s="71" t="str">
        <f>IF('Assessor''s Worksheet'!F84="medium",1,"")</f>
        <v/>
      </c>
      <c r="E84" s="71" t="str">
        <f>IF('Assessor''s Worksheet'!F84="high",1,"")</f>
        <v/>
      </c>
      <c r="I84"/>
    </row>
    <row r="85" spans="1:9" x14ac:dyDescent="0.25">
      <c r="A85" s="58">
        <f>'Assessor''s Worksheet'!A85</f>
        <v>301</v>
      </c>
      <c r="B85" s="59">
        <f>'Assessor''s Worksheet'!B85</f>
        <v>3.1</v>
      </c>
      <c r="C85" s="65" t="str">
        <f>IF('Assessor''s Worksheet'!F85="low",1,"")</f>
        <v/>
      </c>
      <c r="D85" s="65" t="str">
        <f>IF('Assessor''s Worksheet'!F85="medium",1,"")</f>
        <v/>
      </c>
      <c r="E85" s="65" t="str">
        <f>IF('Assessor''s Worksheet'!F85="high",1,"")</f>
        <v/>
      </c>
      <c r="I85"/>
    </row>
    <row r="86" spans="1:9" ht="30" x14ac:dyDescent="0.25">
      <c r="A86" s="62" t="str">
        <f>'Assessor''s Worksheet'!A86</f>
        <v>3.2   Treatment of First Applications versus Renewals</v>
      </c>
      <c r="B86" s="63">
        <f>'Assessor''s Worksheet'!B86</f>
        <v>0</v>
      </c>
      <c r="C86" s="71" t="str">
        <f>IF('Assessor''s Worksheet'!F86="low",1,"")</f>
        <v/>
      </c>
      <c r="D86" s="71" t="str">
        <f>IF('Assessor''s Worksheet'!F86="medium",1,"")</f>
        <v/>
      </c>
      <c r="E86" s="71" t="str">
        <f>IF('Assessor''s Worksheet'!F86="high",1,"")</f>
        <v/>
      </c>
      <c r="I86"/>
    </row>
    <row r="87" spans="1:9" x14ac:dyDescent="0.25">
      <c r="A87" s="58">
        <f>'Assessor''s Worksheet'!A87</f>
        <v>302</v>
      </c>
      <c r="B87" s="59">
        <f>'Assessor''s Worksheet'!B87</f>
        <v>3.2</v>
      </c>
      <c r="C87" s="65" t="str">
        <f>IF('Assessor''s Worksheet'!F87="low",1,"")</f>
        <v/>
      </c>
      <c r="D87" s="65" t="str">
        <f>IF('Assessor''s Worksheet'!F87="medium",1,"")</f>
        <v/>
      </c>
      <c r="E87" s="65" t="str">
        <f>IF('Assessor''s Worksheet'!F87="high",1,"")</f>
        <v/>
      </c>
      <c r="I87"/>
    </row>
    <row r="88" spans="1:9" x14ac:dyDescent="0.25">
      <c r="A88" s="58">
        <f>'Assessor''s Worksheet'!A88</f>
        <v>303</v>
      </c>
      <c r="B88" s="59">
        <f>'Assessor''s Worksheet'!B88</f>
        <v>3.2</v>
      </c>
      <c r="C88" s="65" t="str">
        <f>IF('Assessor''s Worksheet'!F88="low",1,"")</f>
        <v/>
      </c>
      <c r="D88" s="65" t="str">
        <f>IF('Assessor''s Worksheet'!F88="medium",1,"")</f>
        <v/>
      </c>
      <c r="E88" s="65" t="str">
        <f>IF('Assessor''s Worksheet'!F88="high",1,"")</f>
        <v/>
      </c>
      <c r="I88"/>
    </row>
    <row r="89" spans="1:9" x14ac:dyDescent="0.25">
      <c r="A89" s="58">
        <f>'Assessor''s Worksheet'!A89</f>
        <v>304</v>
      </c>
      <c r="B89" s="59">
        <f>'Assessor''s Worksheet'!B89</f>
        <v>3.2</v>
      </c>
      <c r="C89" s="65" t="str">
        <f>IF('Assessor''s Worksheet'!F89="low",1,"")</f>
        <v/>
      </c>
      <c r="D89" s="65" t="str">
        <f>IF('Assessor''s Worksheet'!F89="medium",1,"")</f>
        <v/>
      </c>
      <c r="E89" s="65" t="str">
        <f>IF('Assessor''s Worksheet'!F89="high",1,"")</f>
        <v/>
      </c>
      <c r="I89"/>
    </row>
    <row r="90" spans="1:9" x14ac:dyDescent="0.25">
      <c r="A90" s="62" t="str">
        <f>'Assessor''s Worksheet'!A90</f>
        <v>3.3   Applications for Children</v>
      </c>
      <c r="B90" s="63">
        <f>'Assessor''s Worksheet'!B90</f>
        <v>0</v>
      </c>
      <c r="C90" s="71" t="str">
        <f>IF('Assessor''s Worksheet'!F90="low",1,"")</f>
        <v/>
      </c>
      <c r="D90" s="71" t="str">
        <f>IF('Assessor''s Worksheet'!F90="medium",1,"")</f>
        <v/>
      </c>
      <c r="E90" s="71" t="str">
        <f>IF('Assessor''s Worksheet'!F90="high",1,"")</f>
        <v/>
      </c>
      <c r="I90"/>
    </row>
    <row r="91" spans="1:9" x14ac:dyDescent="0.25">
      <c r="A91" s="58">
        <f>'Assessor''s Worksheet'!A91</f>
        <v>305</v>
      </c>
      <c r="B91" s="59">
        <f>'Assessor''s Worksheet'!B91</f>
        <v>3.3</v>
      </c>
      <c r="C91" s="65" t="str">
        <f>IF('Assessor''s Worksheet'!F91="low",1,"")</f>
        <v/>
      </c>
      <c r="D91" s="65" t="str">
        <f>IF('Assessor''s Worksheet'!F91="medium",1,"")</f>
        <v/>
      </c>
      <c r="E91" s="65" t="str">
        <f>IF('Assessor''s Worksheet'!F91="high",1,"")</f>
        <v/>
      </c>
      <c r="I91"/>
    </row>
    <row r="92" spans="1:9" x14ac:dyDescent="0.25">
      <c r="A92" s="62" t="str">
        <f>'Assessor''s Worksheet'!A92</f>
        <v>3.4   Documentary Evidence</v>
      </c>
      <c r="B92" s="63">
        <f>'Assessor''s Worksheet'!B92</f>
        <v>0</v>
      </c>
      <c r="C92" s="71" t="str">
        <f>IF('Assessor''s Worksheet'!F92="low",1,"")</f>
        <v/>
      </c>
      <c r="D92" s="71" t="str">
        <f>IF('Assessor''s Worksheet'!F92="medium",1,"")</f>
        <v/>
      </c>
      <c r="E92" s="71" t="str">
        <f>IF('Assessor''s Worksheet'!F92="high",1,"")</f>
        <v/>
      </c>
      <c r="I92"/>
    </row>
    <row r="93" spans="1:9" x14ac:dyDescent="0.25">
      <c r="A93" s="58">
        <f>'Assessor''s Worksheet'!A93</f>
        <v>306</v>
      </c>
      <c r="B93" s="59">
        <f>'Assessor''s Worksheet'!B93</f>
        <v>3.4</v>
      </c>
      <c r="C93" s="65" t="str">
        <f>IF('Assessor''s Worksheet'!F93="low",1,"")</f>
        <v/>
      </c>
      <c r="D93" s="65" t="str">
        <f>IF('Assessor''s Worksheet'!F93="medium",1,"")</f>
        <v/>
      </c>
      <c r="E93" s="65" t="str">
        <f>IF('Assessor''s Worksheet'!F93="high",1,"")</f>
        <v/>
      </c>
      <c r="I93"/>
    </row>
    <row r="94" spans="1:9" x14ac:dyDescent="0.25">
      <c r="A94" s="58">
        <f>'Assessor''s Worksheet'!A94</f>
        <v>307</v>
      </c>
      <c r="B94" s="59">
        <f>'Assessor''s Worksheet'!B94</f>
        <v>3.4</v>
      </c>
      <c r="C94" s="65" t="str">
        <f>IF('Assessor''s Worksheet'!F94="low",1,"")</f>
        <v/>
      </c>
      <c r="D94" s="65" t="str">
        <f>IF('Assessor''s Worksheet'!F94="medium",1,"")</f>
        <v/>
      </c>
      <c r="E94" s="65" t="str">
        <f>IF('Assessor''s Worksheet'!F94="high",1,"")</f>
        <v/>
      </c>
      <c r="I94"/>
    </row>
    <row r="95" spans="1:9" x14ac:dyDescent="0.25">
      <c r="A95" s="58">
        <f>'Assessor''s Worksheet'!A95</f>
        <v>308</v>
      </c>
      <c r="B95" s="59">
        <f>'Assessor''s Worksheet'!B95</f>
        <v>3.4</v>
      </c>
      <c r="C95" s="65" t="str">
        <f>IF('Assessor''s Worksheet'!F95="low",1,"")</f>
        <v/>
      </c>
      <c r="D95" s="65" t="str">
        <f>IF('Assessor''s Worksheet'!F95="medium",1,"")</f>
        <v/>
      </c>
      <c r="E95" s="65" t="str">
        <f>IF('Assessor''s Worksheet'!F95="high",1,"")</f>
        <v/>
      </c>
      <c r="I95"/>
    </row>
    <row r="96" spans="1:9" x14ac:dyDescent="0.25">
      <c r="A96" s="58">
        <f>'Assessor''s Worksheet'!A96</f>
        <v>309</v>
      </c>
      <c r="B96" s="59">
        <f>'Assessor''s Worksheet'!B96</f>
        <v>3.4</v>
      </c>
      <c r="C96" s="65" t="str">
        <f>IF('Assessor''s Worksheet'!F96="low",1,"")</f>
        <v/>
      </c>
      <c r="D96" s="65" t="str">
        <f>IF('Assessor''s Worksheet'!F96="medium",1,"")</f>
        <v/>
      </c>
      <c r="E96" s="65" t="str">
        <f>IF('Assessor''s Worksheet'!F96="high",1,"")</f>
        <v/>
      </c>
      <c r="I96"/>
    </row>
    <row r="97" spans="1:9" x14ac:dyDescent="0.25">
      <c r="A97" s="58">
        <f>'Assessor''s Worksheet'!A97</f>
        <v>310</v>
      </c>
      <c r="B97" s="59">
        <f>'Assessor''s Worksheet'!B97</f>
        <v>3.4</v>
      </c>
      <c r="C97" s="65" t="str">
        <f>IF('Assessor''s Worksheet'!F97="low",1,"")</f>
        <v/>
      </c>
      <c r="D97" s="65" t="str">
        <f>IF('Assessor''s Worksheet'!F97="medium",1,"")</f>
        <v/>
      </c>
      <c r="E97" s="65" t="str">
        <f>IF('Assessor''s Worksheet'!F97="high",1,"")</f>
        <v/>
      </c>
      <c r="I97"/>
    </row>
    <row r="98" spans="1:9" x14ac:dyDescent="0.25">
      <c r="A98" s="58">
        <f>'Assessor''s Worksheet'!A98</f>
        <v>311</v>
      </c>
      <c r="B98" s="59">
        <f>'Assessor''s Worksheet'!B98</f>
        <v>3.4</v>
      </c>
      <c r="C98" s="65" t="str">
        <f>IF('Assessor''s Worksheet'!F98="low",1,"")</f>
        <v/>
      </c>
      <c r="D98" s="65" t="str">
        <f>IF('Assessor''s Worksheet'!F98="medium",1,"")</f>
        <v/>
      </c>
      <c r="E98" s="65" t="str">
        <f>IF('Assessor''s Worksheet'!F98="high",1,"")</f>
        <v/>
      </c>
      <c r="I98"/>
    </row>
    <row r="99" spans="1:9" x14ac:dyDescent="0.25">
      <c r="A99" s="58">
        <f>'Assessor''s Worksheet'!A99</f>
        <v>312</v>
      </c>
      <c r="B99" s="59">
        <f>'Assessor''s Worksheet'!B99</f>
        <v>3.4</v>
      </c>
      <c r="C99" s="65" t="str">
        <f>IF('Assessor''s Worksheet'!F99="low",1,"")</f>
        <v/>
      </c>
      <c r="D99" s="65" t="str">
        <f>IF('Assessor''s Worksheet'!F99="medium",1,"")</f>
        <v/>
      </c>
      <c r="E99" s="65" t="str">
        <f>IF('Assessor''s Worksheet'!F99="high",1,"")</f>
        <v/>
      </c>
      <c r="I99"/>
    </row>
    <row r="100" spans="1:9" x14ac:dyDescent="0.25">
      <c r="A100" s="58">
        <f>'Assessor''s Worksheet'!A100</f>
        <v>313</v>
      </c>
      <c r="B100" s="59">
        <f>'Assessor''s Worksheet'!B100</f>
        <v>3.4</v>
      </c>
      <c r="C100" s="65" t="str">
        <f>IF('Assessor''s Worksheet'!F100="low",1,"")</f>
        <v/>
      </c>
      <c r="D100" s="65" t="str">
        <f>IF('Assessor''s Worksheet'!F100="medium",1,"")</f>
        <v/>
      </c>
      <c r="E100" s="65" t="str">
        <f>IF('Assessor''s Worksheet'!F100="high",1,"")</f>
        <v/>
      </c>
      <c r="I100"/>
    </row>
    <row r="101" spans="1:9" x14ac:dyDescent="0.25">
      <c r="A101" s="58">
        <f>'Assessor''s Worksheet'!A101</f>
        <v>314</v>
      </c>
      <c r="B101" s="59">
        <f>'Assessor''s Worksheet'!B101</f>
        <v>3.4</v>
      </c>
      <c r="C101" s="65" t="str">
        <f>IF('Assessor''s Worksheet'!F101="low",1,"")</f>
        <v/>
      </c>
      <c r="D101" s="65" t="str">
        <f>IF('Assessor''s Worksheet'!F101="medium",1,"")</f>
        <v/>
      </c>
      <c r="E101" s="65" t="str">
        <f>IF('Assessor''s Worksheet'!F101="high",1,"")</f>
        <v/>
      </c>
      <c r="I101"/>
    </row>
    <row r="102" spans="1:9" x14ac:dyDescent="0.25">
      <c r="A102" s="58">
        <f>'Assessor''s Worksheet'!A102</f>
        <v>315</v>
      </c>
      <c r="B102" s="59">
        <f>'Assessor''s Worksheet'!B102</f>
        <v>3.4</v>
      </c>
      <c r="C102" s="65" t="str">
        <f>IF('Assessor''s Worksheet'!F102="low",1,"")</f>
        <v/>
      </c>
      <c r="D102" s="65" t="str">
        <f>IF('Assessor''s Worksheet'!F102="medium",1,"")</f>
        <v/>
      </c>
      <c r="E102" s="65" t="str">
        <f>IF('Assessor''s Worksheet'!F102="high",1,"")</f>
        <v/>
      </c>
      <c r="I102"/>
    </row>
    <row r="103" spans="1:9" x14ac:dyDescent="0.25">
      <c r="A103" s="58">
        <f>'Assessor''s Worksheet'!A103</f>
        <v>316</v>
      </c>
      <c r="B103" s="59">
        <f>'Assessor''s Worksheet'!B103</f>
        <v>3.4</v>
      </c>
      <c r="C103" s="65" t="str">
        <f>IF('Assessor''s Worksheet'!F103="low",1,"")</f>
        <v/>
      </c>
      <c r="D103" s="65" t="str">
        <f>IF('Assessor''s Worksheet'!F103="medium",1,"")</f>
        <v/>
      </c>
      <c r="E103" s="65" t="str">
        <f>IF('Assessor''s Worksheet'!F103="high",1,"")</f>
        <v/>
      </c>
      <c r="I103"/>
    </row>
    <row r="104" spans="1:9" x14ac:dyDescent="0.25">
      <c r="A104" s="58">
        <f>'Assessor''s Worksheet'!A104</f>
        <v>317</v>
      </c>
      <c r="B104" s="59" t="str">
        <f>'Assessor''s Worksheet'!B104</f>
        <v>3.4.1..1</v>
      </c>
      <c r="C104" s="65" t="str">
        <f>IF('Assessor''s Worksheet'!F104="low",1,"")</f>
        <v/>
      </c>
      <c r="D104" s="65" t="str">
        <f>IF('Assessor''s Worksheet'!F104="medium",1,"")</f>
        <v/>
      </c>
      <c r="E104" s="65" t="str">
        <f>IF('Assessor''s Worksheet'!F104="high",1,"")</f>
        <v/>
      </c>
      <c r="I104"/>
    </row>
    <row r="105" spans="1:9" x14ac:dyDescent="0.25">
      <c r="A105" s="58">
        <f>'Assessor''s Worksheet'!A105</f>
        <v>318</v>
      </c>
      <c r="B105" s="59" t="str">
        <f>'Assessor''s Worksheet'!B105</f>
        <v>3.4.1..1</v>
      </c>
      <c r="C105" s="65" t="str">
        <f>IF('Assessor''s Worksheet'!F105="low",1,"")</f>
        <v/>
      </c>
      <c r="D105" s="65" t="str">
        <f>IF('Assessor''s Worksheet'!F105="medium",1,"")</f>
        <v/>
      </c>
      <c r="E105" s="65" t="str">
        <f>IF('Assessor''s Worksheet'!F105="high",1,"")</f>
        <v/>
      </c>
      <c r="I105"/>
    </row>
    <row r="106" spans="1:9" x14ac:dyDescent="0.25">
      <c r="A106" s="58">
        <f>'Assessor''s Worksheet'!A106</f>
        <v>319</v>
      </c>
      <c r="B106" s="59" t="str">
        <f>'Assessor''s Worksheet'!B106</f>
        <v>3.4.1..2</v>
      </c>
      <c r="C106" s="65" t="str">
        <f>IF('Assessor''s Worksheet'!F106="low",1,"")</f>
        <v/>
      </c>
      <c r="D106" s="65" t="str">
        <f>IF('Assessor''s Worksheet'!F106="medium",1,"")</f>
        <v/>
      </c>
      <c r="E106" s="65" t="str">
        <f>IF('Assessor''s Worksheet'!F106="high",1,"")</f>
        <v/>
      </c>
      <c r="I106"/>
    </row>
    <row r="107" spans="1:9" x14ac:dyDescent="0.25">
      <c r="A107" s="58">
        <f>'Assessor''s Worksheet'!A107</f>
        <v>320</v>
      </c>
      <c r="B107" s="59" t="str">
        <f>'Assessor''s Worksheet'!B107</f>
        <v>3.4.1..3</v>
      </c>
      <c r="C107" s="65" t="str">
        <f>IF('Assessor''s Worksheet'!F107="low",1,"")</f>
        <v/>
      </c>
      <c r="D107" s="65" t="str">
        <f>IF('Assessor''s Worksheet'!F107="medium",1,"")</f>
        <v/>
      </c>
      <c r="E107" s="65" t="str">
        <f>IF('Assessor''s Worksheet'!F107="high",1,"")</f>
        <v/>
      </c>
      <c r="I107"/>
    </row>
    <row r="108" spans="1:9" x14ac:dyDescent="0.25">
      <c r="A108" s="58">
        <f>'Assessor''s Worksheet'!A108</f>
        <v>321</v>
      </c>
      <c r="B108" s="59" t="str">
        <f>'Assessor''s Worksheet'!B108</f>
        <v>3.4.1..3</v>
      </c>
      <c r="C108" s="65" t="str">
        <f>IF('Assessor''s Worksheet'!F108="low",1,"")</f>
        <v/>
      </c>
      <c r="D108" s="65" t="str">
        <f>IF('Assessor''s Worksheet'!F108="medium",1,"")</f>
        <v/>
      </c>
      <c r="E108" s="65" t="str">
        <f>IF('Assessor''s Worksheet'!F108="high",1,"")</f>
        <v/>
      </c>
      <c r="I108"/>
    </row>
    <row r="109" spans="1:9" ht="30" x14ac:dyDescent="0.25">
      <c r="A109" s="62" t="str">
        <f>'Assessor''s Worksheet'!A109</f>
        <v>3.5   Other Means of Identifying Applicants</v>
      </c>
      <c r="B109" s="63">
        <f>'Assessor''s Worksheet'!B109</f>
        <v>0</v>
      </c>
      <c r="C109" s="71" t="str">
        <f>IF('Assessor''s Worksheet'!F109="low",1,"")</f>
        <v/>
      </c>
      <c r="D109" s="71" t="str">
        <f>IF('Assessor''s Worksheet'!F109="medium",1,"")</f>
        <v/>
      </c>
      <c r="E109" s="71" t="str">
        <f>IF('Assessor''s Worksheet'!F109="high",1,"")</f>
        <v/>
      </c>
      <c r="I109"/>
    </row>
    <row r="110" spans="1:9" x14ac:dyDescent="0.25">
      <c r="A110" s="58">
        <f>'Assessor''s Worksheet'!A110</f>
        <v>322</v>
      </c>
      <c r="B110" s="59" t="str">
        <f>'Assessor''s Worksheet'!B110</f>
        <v>3.5.1</v>
      </c>
      <c r="C110" s="65" t="str">
        <f>IF('Assessor''s Worksheet'!F110="low",1,"")</f>
        <v/>
      </c>
      <c r="D110" s="65" t="str">
        <f>IF('Assessor''s Worksheet'!F110="medium",1,"")</f>
        <v/>
      </c>
      <c r="E110" s="65" t="str">
        <f>IF('Assessor''s Worksheet'!F110="high",1,"")</f>
        <v/>
      </c>
      <c r="I110"/>
    </row>
    <row r="111" spans="1:9" x14ac:dyDescent="0.25">
      <c r="A111" s="58">
        <f>'Assessor''s Worksheet'!A111</f>
        <v>323</v>
      </c>
      <c r="B111" s="59" t="str">
        <f>'Assessor''s Worksheet'!B111</f>
        <v>3.5.1</v>
      </c>
      <c r="C111" s="65" t="str">
        <f>IF('Assessor''s Worksheet'!F111="low",1,"")</f>
        <v/>
      </c>
      <c r="D111" s="65" t="str">
        <f>IF('Assessor''s Worksheet'!F111="medium",1,"")</f>
        <v/>
      </c>
      <c r="E111" s="65" t="str">
        <f>IF('Assessor''s Worksheet'!F111="high",1,"")</f>
        <v/>
      </c>
      <c r="I111"/>
    </row>
    <row r="112" spans="1:9" x14ac:dyDescent="0.25">
      <c r="A112" s="58">
        <f>'Assessor''s Worksheet'!A112</f>
        <v>324</v>
      </c>
      <c r="B112" s="59" t="str">
        <f>'Assessor''s Worksheet'!B112</f>
        <v>3.5.1</v>
      </c>
      <c r="C112" s="65" t="str">
        <f>IF('Assessor''s Worksheet'!F112="low",1,"")</f>
        <v/>
      </c>
      <c r="D112" s="65" t="str">
        <f>IF('Assessor''s Worksheet'!F112="medium",1,"")</f>
        <v/>
      </c>
      <c r="E112" s="65" t="str">
        <f>IF('Assessor''s Worksheet'!F112="high",1,"")</f>
        <v/>
      </c>
      <c r="I112"/>
    </row>
    <row r="113" spans="1:9" x14ac:dyDescent="0.25">
      <c r="A113" s="58">
        <f>'Assessor''s Worksheet'!A113</f>
        <v>325</v>
      </c>
      <c r="B113" s="59" t="str">
        <f>'Assessor''s Worksheet'!B113</f>
        <v>3.5.1</v>
      </c>
      <c r="C113" s="65" t="str">
        <f>IF('Assessor''s Worksheet'!F113="low",1,"")</f>
        <v/>
      </c>
      <c r="D113" s="65" t="str">
        <f>IF('Assessor''s Worksheet'!F113="medium",1,"")</f>
        <v/>
      </c>
      <c r="E113" s="65" t="str">
        <f>IF('Assessor''s Worksheet'!F113="high",1,"")</f>
        <v/>
      </c>
      <c r="I113"/>
    </row>
    <row r="114" spans="1:9" x14ac:dyDescent="0.25">
      <c r="A114" s="58">
        <f>'Assessor''s Worksheet'!A114</f>
        <v>326</v>
      </c>
      <c r="B114" s="59" t="str">
        <f>'Assessor''s Worksheet'!B114</f>
        <v>3.5.1</v>
      </c>
      <c r="C114" s="65" t="str">
        <f>IF('Assessor''s Worksheet'!F114="low",1,"")</f>
        <v/>
      </c>
      <c r="D114" s="65" t="str">
        <f>IF('Assessor''s Worksheet'!F114="medium",1,"")</f>
        <v/>
      </c>
      <c r="E114" s="65" t="str">
        <f>IF('Assessor''s Worksheet'!F114="high",1,"")</f>
        <v/>
      </c>
      <c r="I114"/>
    </row>
    <row r="115" spans="1:9" x14ac:dyDescent="0.25">
      <c r="A115" s="58">
        <f>'Assessor''s Worksheet'!A115</f>
        <v>327</v>
      </c>
      <c r="B115" s="59" t="str">
        <f>'Assessor''s Worksheet'!B115</f>
        <v>3.5.2</v>
      </c>
      <c r="C115" s="65" t="str">
        <f>IF('Assessor''s Worksheet'!F115="low",1,"")</f>
        <v/>
      </c>
      <c r="D115" s="65" t="str">
        <f>IF('Assessor''s Worksheet'!F115="medium",1,"")</f>
        <v/>
      </c>
      <c r="E115" s="65" t="str">
        <f>IF('Assessor''s Worksheet'!F115="high",1,"")</f>
        <v/>
      </c>
      <c r="I115"/>
    </row>
    <row r="116" spans="1:9" x14ac:dyDescent="0.25">
      <c r="A116" s="58">
        <f>'Assessor''s Worksheet'!A116</f>
        <v>328</v>
      </c>
      <c r="B116" s="59" t="str">
        <f>'Assessor''s Worksheet'!B116</f>
        <v>3.5.2</v>
      </c>
      <c r="C116" s="65" t="str">
        <f>IF('Assessor''s Worksheet'!F116="low",1,"")</f>
        <v/>
      </c>
      <c r="D116" s="65" t="str">
        <f>IF('Assessor''s Worksheet'!F116="medium",1,"")</f>
        <v/>
      </c>
      <c r="E116" s="65" t="str">
        <f>IF('Assessor''s Worksheet'!F116="high",1,"")</f>
        <v/>
      </c>
      <c r="I116"/>
    </row>
    <row r="117" spans="1:9" x14ac:dyDescent="0.25">
      <c r="A117" s="58">
        <f>'Assessor''s Worksheet'!A117</f>
        <v>329</v>
      </c>
      <c r="B117" s="59" t="str">
        <f>'Assessor''s Worksheet'!B117</f>
        <v>3.5.2</v>
      </c>
      <c r="C117" s="65" t="str">
        <f>IF('Assessor''s Worksheet'!F117="low",1,"")</f>
        <v/>
      </c>
      <c r="D117" s="65" t="str">
        <f>IF('Assessor''s Worksheet'!F117="medium",1,"")</f>
        <v/>
      </c>
      <c r="E117" s="65" t="str">
        <f>IF('Assessor''s Worksheet'!F117="high",1,"")</f>
        <v/>
      </c>
      <c r="I117"/>
    </row>
    <row r="118" spans="1:9" x14ac:dyDescent="0.25">
      <c r="A118" s="58">
        <f>'Assessor''s Worksheet'!A118</f>
        <v>330</v>
      </c>
      <c r="B118" s="59" t="str">
        <f>'Assessor''s Worksheet'!B118</f>
        <v>3.5.2</v>
      </c>
      <c r="C118" s="65" t="str">
        <f>IF('Assessor''s Worksheet'!F118="low",1,"")</f>
        <v/>
      </c>
      <c r="D118" s="65" t="str">
        <f>IF('Assessor''s Worksheet'!F118="medium",1,"")</f>
        <v/>
      </c>
      <c r="E118" s="65" t="str">
        <f>IF('Assessor''s Worksheet'!F118="high",1,"")</f>
        <v/>
      </c>
      <c r="I118"/>
    </row>
    <row r="119" spans="1:9" x14ac:dyDescent="0.25">
      <c r="A119" s="58">
        <f>'Assessor''s Worksheet'!A119</f>
        <v>331</v>
      </c>
      <c r="B119" s="59" t="str">
        <f>'Assessor''s Worksheet'!B119</f>
        <v>3.5.2</v>
      </c>
      <c r="C119" s="65" t="str">
        <f>IF('Assessor''s Worksheet'!F119="low",1,"")</f>
        <v/>
      </c>
      <c r="D119" s="65" t="str">
        <f>IF('Assessor''s Worksheet'!F119="medium",1,"")</f>
        <v/>
      </c>
      <c r="E119" s="65" t="str">
        <f>IF('Assessor''s Worksheet'!F119="high",1,"")</f>
        <v/>
      </c>
      <c r="I119"/>
    </row>
    <row r="120" spans="1:9" x14ac:dyDescent="0.25">
      <c r="A120" s="58">
        <f>'Assessor''s Worksheet'!A120</f>
        <v>332</v>
      </c>
      <c r="B120" s="59" t="str">
        <f>'Assessor''s Worksheet'!B120</f>
        <v>3.5.2</v>
      </c>
      <c r="C120" s="65" t="str">
        <f>IF('Assessor''s Worksheet'!F120="low",1,"")</f>
        <v/>
      </c>
      <c r="D120" s="65" t="str">
        <f>IF('Assessor''s Worksheet'!F120="medium",1,"")</f>
        <v/>
      </c>
      <c r="E120" s="65" t="str">
        <f>IF('Assessor''s Worksheet'!F120="high",1,"")</f>
        <v/>
      </c>
      <c r="I120"/>
    </row>
    <row r="121" spans="1:9" x14ac:dyDescent="0.25">
      <c r="A121" s="58">
        <f>'Assessor''s Worksheet'!A121</f>
        <v>333</v>
      </c>
      <c r="B121" s="59" t="str">
        <f>'Assessor''s Worksheet'!B121</f>
        <v>3.5.2</v>
      </c>
      <c r="C121" s="65" t="str">
        <f>IF('Assessor''s Worksheet'!F121="low",1,"")</f>
        <v/>
      </c>
      <c r="D121" s="65" t="str">
        <f>IF('Assessor''s Worksheet'!F121="medium",1,"")</f>
        <v/>
      </c>
      <c r="E121" s="65" t="str">
        <f>IF('Assessor''s Worksheet'!F121="high",1,"")</f>
        <v/>
      </c>
      <c r="I121"/>
    </row>
    <row r="122" spans="1:9" x14ac:dyDescent="0.25">
      <c r="A122" s="58">
        <f>'Assessor''s Worksheet'!A122</f>
        <v>334</v>
      </c>
      <c r="B122" s="59" t="str">
        <f>'Assessor''s Worksheet'!B122</f>
        <v>3.5.2</v>
      </c>
      <c r="C122" s="65" t="str">
        <f>IF('Assessor''s Worksheet'!F122="low",1,"")</f>
        <v/>
      </c>
      <c r="D122" s="65" t="str">
        <f>IF('Assessor''s Worksheet'!F122="medium",1,"")</f>
        <v/>
      </c>
      <c r="E122" s="65" t="str">
        <f>IF('Assessor''s Worksheet'!F122="high",1,"")</f>
        <v/>
      </c>
      <c r="I122"/>
    </row>
    <row r="123" spans="1:9" x14ac:dyDescent="0.25">
      <c r="A123" s="58">
        <f>'Assessor''s Worksheet'!A123</f>
        <v>335</v>
      </c>
      <c r="B123" s="59" t="str">
        <f>'Assessor''s Worksheet'!B123</f>
        <v>3.5.2</v>
      </c>
      <c r="C123" s="65" t="str">
        <f>IF('Assessor''s Worksheet'!F123="low",1,"")</f>
        <v/>
      </c>
      <c r="D123" s="65" t="str">
        <f>IF('Assessor''s Worksheet'!F123="medium",1,"")</f>
        <v/>
      </c>
      <c r="E123" s="65" t="str">
        <f>IF('Assessor''s Worksheet'!F123="high",1,"")</f>
        <v/>
      </c>
      <c r="I123"/>
    </row>
    <row r="124" spans="1:9" x14ac:dyDescent="0.25">
      <c r="A124" s="58">
        <f>'Assessor''s Worksheet'!A124</f>
        <v>336</v>
      </c>
      <c r="B124" s="59" t="str">
        <f>'Assessor''s Worksheet'!B124</f>
        <v>3.5.3</v>
      </c>
      <c r="C124" s="65" t="str">
        <f>IF('Assessor''s Worksheet'!F124="low",1,"")</f>
        <v/>
      </c>
      <c r="D124" s="65" t="str">
        <f>IF('Assessor''s Worksheet'!F124="medium",1,"")</f>
        <v/>
      </c>
      <c r="E124" s="65" t="str">
        <f>IF('Assessor''s Worksheet'!F124="high",1,"")</f>
        <v/>
      </c>
      <c r="I124"/>
    </row>
    <row r="125" spans="1:9" x14ac:dyDescent="0.25">
      <c r="A125" s="58">
        <f>'Assessor''s Worksheet'!A125</f>
        <v>337</v>
      </c>
      <c r="B125" s="59" t="str">
        <f>'Assessor''s Worksheet'!B125</f>
        <v>3.5.3</v>
      </c>
      <c r="C125" s="65" t="str">
        <f>IF('Assessor''s Worksheet'!F125="low",1,"")</f>
        <v/>
      </c>
      <c r="D125" s="65" t="str">
        <f>IF('Assessor''s Worksheet'!F125="medium",1,"")</f>
        <v/>
      </c>
      <c r="E125" s="65" t="str">
        <f>IF('Assessor''s Worksheet'!F125="high",1,"")</f>
        <v/>
      </c>
      <c r="I125"/>
    </row>
    <row r="126" spans="1:9" x14ac:dyDescent="0.25">
      <c r="A126" s="58">
        <f>'Assessor''s Worksheet'!A126</f>
        <v>338</v>
      </c>
      <c r="B126" s="59" t="str">
        <f>'Assessor''s Worksheet'!B126</f>
        <v>3.5.3</v>
      </c>
      <c r="C126" s="65" t="str">
        <f>IF('Assessor''s Worksheet'!F126="low",1,"")</f>
        <v/>
      </c>
      <c r="D126" s="65" t="str">
        <f>IF('Assessor''s Worksheet'!F126="medium",1,"")</f>
        <v/>
      </c>
      <c r="E126" s="65" t="str">
        <f>IF('Assessor''s Worksheet'!F126="high",1,"")</f>
        <v/>
      </c>
      <c r="I126"/>
    </row>
    <row r="127" spans="1:9" x14ac:dyDescent="0.25">
      <c r="A127" s="58">
        <f>'Assessor''s Worksheet'!A127</f>
        <v>339</v>
      </c>
      <c r="B127" s="59" t="str">
        <f>'Assessor''s Worksheet'!B127</f>
        <v>3.5.4</v>
      </c>
      <c r="C127" s="65" t="str">
        <f>IF('Assessor''s Worksheet'!F127="low",1,"")</f>
        <v/>
      </c>
      <c r="D127" s="65" t="str">
        <f>IF('Assessor''s Worksheet'!F127="medium",1,"")</f>
        <v/>
      </c>
      <c r="E127" s="65" t="str">
        <f>IF('Assessor''s Worksheet'!F127="high",1,"")</f>
        <v/>
      </c>
      <c r="I127"/>
    </row>
    <row r="128" spans="1:9" ht="30" x14ac:dyDescent="0.25">
      <c r="A128" s="62" t="str">
        <f>'Assessor''s Worksheet'!A128</f>
        <v>Chapter 4 - Treatment of Materials and Blank Books</v>
      </c>
      <c r="B128" s="63">
        <f>'Assessor''s Worksheet'!B128</f>
        <v>0</v>
      </c>
      <c r="C128" s="71" t="str">
        <f>IF('Assessor''s Worksheet'!F128="low",1,"")</f>
        <v/>
      </c>
      <c r="D128" s="71" t="str">
        <f>IF('Assessor''s Worksheet'!F128="medium",1,"")</f>
        <v/>
      </c>
      <c r="E128" s="71" t="str">
        <f>IF('Assessor''s Worksheet'!F128="high",1,"")</f>
        <v/>
      </c>
      <c r="I128"/>
    </row>
    <row r="129" spans="1:9" x14ac:dyDescent="0.25">
      <c r="A129" s="62" t="str">
        <f>'Assessor''s Worksheet'!A129</f>
        <v>4.1   Summary</v>
      </c>
      <c r="B129" s="63">
        <f>'Assessor''s Worksheet'!B129</f>
        <v>0</v>
      </c>
      <c r="C129" s="71" t="str">
        <f>IF('Assessor''s Worksheet'!F129="low",1,"")</f>
        <v/>
      </c>
      <c r="D129" s="71" t="str">
        <f>IF('Assessor''s Worksheet'!F129="medium",1,"")</f>
        <v/>
      </c>
      <c r="E129" s="71" t="str">
        <f>IF('Assessor''s Worksheet'!F129="high",1,"")</f>
        <v/>
      </c>
      <c r="I129"/>
    </row>
    <row r="130" spans="1:9" x14ac:dyDescent="0.25">
      <c r="A130" s="58">
        <f>'Assessor''s Worksheet'!A130</f>
        <v>401</v>
      </c>
      <c r="B130" s="59">
        <f>'Assessor''s Worksheet'!B130</f>
        <v>4.0999999999999996</v>
      </c>
      <c r="C130" s="65" t="str">
        <f>IF('Assessor''s Worksheet'!F130="low",1,"")</f>
        <v/>
      </c>
      <c r="D130" s="65" t="str">
        <f>IF('Assessor''s Worksheet'!F130="medium",1,"")</f>
        <v/>
      </c>
      <c r="E130" s="65" t="str">
        <f>IF('Assessor''s Worksheet'!F130="high",1,"")</f>
        <v/>
      </c>
      <c r="I130"/>
    </row>
    <row r="131" spans="1:9" x14ac:dyDescent="0.25">
      <c r="A131" s="62" t="str">
        <f>'Assessor''s Worksheet'!A131</f>
        <v>4.2   Book Production</v>
      </c>
      <c r="B131" s="63">
        <f>'Assessor''s Worksheet'!B131</f>
        <v>0</v>
      </c>
      <c r="C131" s="71" t="str">
        <f>IF('Assessor''s Worksheet'!F131="low",1,"")</f>
        <v/>
      </c>
      <c r="D131" s="71" t="str">
        <f>IF('Assessor''s Worksheet'!F131="medium",1,"")</f>
        <v/>
      </c>
      <c r="E131" s="71" t="str">
        <f>IF('Assessor''s Worksheet'!F131="high",1,"")</f>
        <v/>
      </c>
      <c r="I131"/>
    </row>
    <row r="132" spans="1:9" x14ac:dyDescent="0.25">
      <c r="A132" s="58">
        <f>'Assessor''s Worksheet'!A132</f>
        <v>402</v>
      </c>
      <c r="B132" s="59">
        <f>'Assessor''s Worksheet'!B132</f>
        <v>4.2</v>
      </c>
      <c r="C132" s="65" t="str">
        <f>IF('Assessor''s Worksheet'!F132="low",1,"")</f>
        <v/>
      </c>
      <c r="D132" s="65" t="str">
        <f>IF('Assessor''s Worksheet'!F132="medium",1,"")</f>
        <v/>
      </c>
      <c r="E132" s="65" t="str">
        <f>IF('Assessor''s Worksheet'!F132="high",1,"")</f>
        <v/>
      </c>
      <c r="I132"/>
    </row>
    <row r="133" spans="1:9" x14ac:dyDescent="0.25">
      <c r="A133" s="58">
        <f>'Assessor''s Worksheet'!A133</f>
        <v>403</v>
      </c>
      <c r="B133" s="59">
        <f>'Assessor''s Worksheet'!B133</f>
        <v>4.2</v>
      </c>
      <c r="C133" s="65" t="str">
        <f>IF('Assessor''s Worksheet'!F133="low",1,"")</f>
        <v/>
      </c>
      <c r="D133" s="65" t="str">
        <f>IF('Assessor''s Worksheet'!F133="medium",1,"")</f>
        <v/>
      </c>
      <c r="E133" s="65" t="str">
        <f>IF('Assessor''s Worksheet'!F133="high",1,"")</f>
        <v/>
      </c>
      <c r="I133"/>
    </row>
    <row r="134" spans="1:9" x14ac:dyDescent="0.25">
      <c r="A134" s="62" t="str">
        <f>'Assessor''s Worksheet'!A134</f>
        <v>4.3   Numbering</v>
      </c>
      <c r="B134" s="63">
        <f>'Assessor''s Worksheet'!B134</f>
        <v>0</v>
      </c>
      <c r="C134" s="71" t="str">
        <f>IF('Assessor''s Worksheet'!F134="low",1,"")</f>
        <v/>
      </c>
      <c r="D134" s="71" t="str">
        <f>IF('Assessor''s Worksheet'!F134="medium",1,"")</f>
        <v/>
      </c>
      <c r="E134" s="71" t="str">
        <f>IF('Assessor''s Worksheet'!F134="high",1,"")</f>
        <v/>
      </c>
      <c r="I134"/>
    </row>
    <row r="135" spans="1:9" x14ac:dyDescent="0.25">
      <c r="A135" s="58">
        <f>'Assessor''s Worksheet'!A135</f>
        <v>404</v>
      </c>
      <c r="B135" s="59">
        <f>'Assessor''s Worksheet'!B135</f>
        <v>4.3</v>
      </c>
      <c r="C135" s="65" t="str">
        <f>IF('Assessor''s Worksheet'!F135="low",1,"")</f>
        <v/>
      </c>
      <c r="D135" s="65" t="str">
        <f>IF('Assessor''s Worksheet'!F135="medium",1,"")</f>
        <v/>
      </c>
      <c r="E135" s="65" t="str">
        <f>IF('Assessor''s Worksheet'!F135="high",1,"")</f>
        <v/>
      </c>
      <c r="I135"/>
    </row>
    <row r="136" spans="1:9" x14ac:dyDescent="0.25">
      <c r="A136" s="58">
        <f>'Assessor''s Worksheet'!A136</f>
        <v>405</v>
      </c>
      <c r="B136" s="59">
        <f>'Assessor''s Worksheet'!B136</f>
        <v>4.3</v>
      </c>
      <c r="C136" s="65" t="str">
        <f>IF('Assessor''s Worksheet'!F136="low",1,"")</f>
        <v/>
      </c>
      <c r="D136" s="65" t="str">
        <f>IF('Assessor''s Worksheet'!F136="medium",1,"")</f>
        <v/>
      </c>
      <c r="E136" s="65" t="str">
        <f>IF('Assessor''s Worksheet'!F136="high",1,"")</f>
        <v/>
      </c>
      <c r="I136"/>
    </row>
    <row r="137" spans="1:9" x14ac:dyDescent="0.25">
      <c r="A137" s="58">
        <f>'Assessor''s Worksheet'!A137</f>
        <v>406</v>
      </c>
      <c r="B137" s="59">
        <f>'Assessor''s Worksheet'!B137</f>
        <v>4.3</v>
      </c>
      <c r="C137" s="65" t="str">
        <f>IF('Assessor''s Worksheet'!F137="low",1,"")</f>
        <v/>
      </c>
      <c r="D137" s="65" t="str">
        <f>IF('Assessor''s Worksheet'!F137="medium",1,"")</f>
        <v/>
      </c>
      <c r="E137" s="65" t="str">
        <f>IF('Assessor''s Worksheet'!F137="high",1,"")</f>
        <v/>
      </c>
      <c r="I137"/>
    </row>
    <row r="138" spans="1:9" x14ac:dyDescent="0.25">
      <c r="A138" s="58">
        <f>'Assessor''s Worksheet'!A138</f>
        <v>407</v>
      </c>
      <c r="B138" s="59">
        <f>'Assessor''s Worksheet'!B138</f>
        <v>4.3</v>
      </c>
      <c r="C138" s="65" t="str">
        <f>IF('Assessor''s Worksheet'!F138="low",1,"")</f>
        <v/>
      </c>
      <c r="D138" s="65" t="str">
        <f>IF('Assessor''s Worksheet'!F138="medium",1,"")</f>
        <v/>
      </c>
      <c r="E138" s="65" t="str">
        <f>IF('Assessor''s Worksheet'!F138="high",1,"")</f>
        <v/>
      </c>
      <c r="I138"/>
    </row>
    <row r="139" spans="1:9" x14ac:dyDescent="0.25">
      <c r="A139" s="58">
        <f>'Assessor''s Worksheet'!A139</f>
        <v>408</v>
      </c>
      <c r="B139" s="59">
        <f>'Assessor''s Worksheet'!B139</f>
        <v>4.3</v>
      </c>
      <c r="C139" s="65" t="str">
        <f>IF('Assessor''s Worksheet'!F139="low",1,"")</f>
        <v/>
      </c>
      <c r="D139" s="65" t="str">
        <f>IF('Assessor''s Worksheet'!F139="medium",1,"")</f>
        <v/>
      </c>
      <c r="E139" s="65" t="str">
        <f>IF('Assessor''s Worksheet'!F139="high",1,"")</f>
        <v/>
      </c>
      <c r="I139"/>
    </row>
    <row r="140" spans="1:9" x14ac:dyDescent="0.25">
      <c r="A140" s="58">
        <f>'Assessor''s Worksheet'!A140</f>
        <v>409</v>
      </c>
      <c r="B140" s="59">
        <f>'Assessor''s Worksheet'!B140</f>
        <v>4.3</v>
      </c>
      <c r="C140" s="65" t="str">
        <f>IF('Assessor''s Worksheet'!F140="low",1,"")</f>
        <v/>
      </c>
      <c r="D140" s="65" t="str">
        <f>IF('Assessor''s Worksheet'!F140="medium",1,"")</f>
        <v/>
      </c>
      <c r="E140" s="65" t="str">
        <f>IF('Assessor''s Worksheet'!F140="high",1,"")</f>
        <v/>
      </c>
      <c r="I140"/>
    </row>
    <row r="141" spans="1:9" x14ac:dyDescent="0.25">
      <c r="A141" s="62" t="str">
        <f>'Assessor''s Worksheet'!A141</f>
        <v>4.4   Shipping and Storage</v>
      </c>
      <c r="B141" s="63">
        <f>'Assessor''s Worksheet'!B141</f>
        <v>0</v>
      </c>
      <c r="C141" s="71" t="str">
        <f>IF('Assessor''s Worksheet'!F141="low",1,"")</f>
        <v/>
      </c>
      <c r="D141" s="71" t="str">
        <f>IF('Assessor''s Worksheet'!F141="medium",1,"")</f>
        <v/>
      </c>
      <c r="E141" s="71" t="str">
        <f>IF('Assessor''s Worksheet'!F141="high",1,"")</f>
        <v/>
      </c>
      <c r="I141"/>
    </row>
    <row r="142" spans="1:9" x14ac:dyDescent="0.25">
      <c r="A142" s="58">
        <f>'Assessor''s Worksheet'!A142</f>
        <v>410</v>
      </c>
      <c r="B142" s="59">
        <f>'Assessor''s Worksheet'!B142</f>
        <v>4.4000000000000004</v>
      </c>
      <c r="C142" s="65" t="str">
        <f>IF('Assessor''s Worksheet'!F142="low",1,"")</f>
        <v/>
      </c>
      <c r="D142" s="65" t="str">
        <f>IF('Assessor''s Worksheet'!F142="medium",1,"")</f>
        <v/>
      </c>
      <c r="E142" s="65" t="str">
        <f>IF('Assessor''s Worksheet'!F142="high",1,"")</f>
        <v/>
      </c>
      <c r="I142"/>
    </row>
    <row r="143" spans="1:9" x14ac:dyDescent="0.25">
      <c r="A143" s="58">
        <f>'Assessor''s Worksheet'!A143</f>
        <v>411</v>
      </c>
      <c r="B143" s="59">
        <f>'Assessor''s Worksheet'!B143</f>
        <v>4.4000000000000004</v>
      </c>
      <c r="C143" s="65" t="str">
        <f>IF('Assessor''s Worksheet'!F143="low",1,"")</f>
        <v/>
      </c>
      <c r="D143" s="65" t="str">
        <f>IF('Assessor''s Worksheet'!F143="medium",1,"")</f>
        <v/>
      </c>
      <c r="E143" s="65" t="str">
        <f>IF('Assessor''s Worksheet'!F143="high",1,"")</f>
        <v/>
      </c>
      <c r="I143"/>
    </row>
    <row r="144" spans="1:9" x14ac:dyDescent="0.25">
      <c r="A144" s="58">
        <f>'Assessor''s Worksheet'!A144</f>
        <v>412</v>
      </c>
      <c r="B144" s="59">
        <f>'Assessor''s Worksheet'!B144</f>
        <v>4.4000000000000004</v>
      </c>
      <c r="C144" s="65" t="str">
        <f>IF('Assessor''s Worksheet'!F144="low",1,"")</f>
        <v/>
      </c>
      <c r="D144" s="65" t="str">
        <f>IF('Assessor''s Worksheet'!F144="medium",1,"")</f>
        <v/>
      </c>
      <c r="E144" s="65" t="str">
        <f>IF('Assessor''s Worksheet'!F144="high",1,"")</f>
        <v/>
      </c>
      <c r="I144"/>
    </row>
    <row r="145" spans="1:9" x14ac:dyDescent="0.25">
      <c r="A145" s="58">
        <f>'Assessor''s Worksheet'!A145</f>
        <v>413</v>
      </c>
      <c r="B145" s="59">
        <f>'Assessor''s Worksheet'!B145</f>
        <v>4.4000000000000004</v>
      </c>
      <c r="C145" s="65" t="str">
        <f>IF('Assessor''s Worksheet'!F145="low",1,"")</f>
        <v/>
      </c>
      <c r="D145" s="65" t="str">
        <f>IF('Assessor''s Worksheet'!F145="medium",1,"")</f>
        <v/>
      </c>
      <c r="E145" s="65" t="str">
        <f>IF('Assessor''s Worksheet'!F145="high",1,"")</f>
        <v/>
      </c>
      <c r="I145"/>
    </row>
    <row r="146" spans="1:9" x14ac:dyDescent="0.25">
      <c r="A146" s="58">
        <f>'Assessor''s Worksheet'!A146</f>
        <v>414</v>
      </c>
      <c r="B146" s="59">
        <f>'Assessor''s Worksheet'!B146</f>
        <v>4.4000000000000004</v>
      </c>
      <c r="C146" s="65" t="str">
        <f>IF('Assessor''s Worksheet'!F146="low",1,"")</f>
        <v/>
      </c>
      <c r="D146" s="65" t="str">
        <f>IF('Assessor''s Worksheet'!F146="medium",1,"")</f>
        <v/>
      </c>
      <c r="E146" s="65" t="str">
        <f>IF('Assessor''s Worksheet'!F146="high",1,"")</f>
        <v/>
      </c>
      <c r="I146"/>
    </row>
    <row r="147" spans="1:9" x14ac:dyDescent="0.25">
      <c r="A147" s="58">
        <f>'Assessor''s Worksheet'!A147</f>
        <v>415</v>
      </c>
      <c r="B147" s="59">
        <f>'Assessor''s Worksheet'!B147</f>
        <v>4.4000000000000004</v>
      </c>
      <c r="C147" s="65" t="str">
        <f>IF('Assessor''s Worksheet'!F147="low",1,"")</f>
        <v/>
      </c>
      <c r="D147" s="65" t="str">
        <f>IF('Assessor''s Worksheet'!F147="medium",1,"")</f>
        <v/>
      </c>
      <c r="E147" s="65" t="str">
        <f>IF('Assessor''s Worksheet'!F147="high",1,"")</f>
        <v/>
      </c>
      <c r="I147"/>
    </row>
    <row r="148" spans="1:9" x14ac:dyDescent="0.25">
      <c r="A148" s="58">
        <f>'Assessor''s Worksheet'!A148</f>
        <v>416</v>
      </c>
      <c r="B148" s="59">
        <f>'Assessor''s Worksheet'!B148</f>
        <v>4.4000000000000004</v>
      </c>
      <c r="C148" s="65" t="str">
        <f>IF('Assessor''s Worksheet'!F148="low",1,"")</f>
        <v/>
      </c>
      <c r="D148" s="65" t="str">
        <f>IF('Assessor''s Worksheet'!F148="medium",1,"")</f>
        <v/>
      </c>
      <c r="E148" s="65" t="str">
        <f>IF('Assessor''s Worksheet'!F148="high",1,"")</f>
        <v/>
      </c>
      <c r="I148"/>
    </row>
    <row r="149" spans="1:9" x14ac:dyDescent="0.25">
      <c r="A149" s="58">
        <f>'Assessor''s Worksheet'!A149</f>
        <v>417</v>
      </c>
      <c r="B149" s="59">
        <f>'Assessor''s Worksheet'!B149</f>
        <v>4.4000000000000004</v>
      </c>
      <c r="C149" s="65" t="str">
        <f>IF('Assessor''s Worksheet'!F149="low",1,"")</f>
        <v/>
      </c>
      <c r="D149" s="65" t="str">
        <f>IF('Assessor''s Worksheet'!F149="medium",1,"")</f>
        <v/>
      </c>
      <c r="E149" s="65" t="str">
        <f>IF('Assessor''s Worksheet'!F149="high",1,"")</f>
        <v/>
      </c>
      <c r="I149"/>
    </row>
    <row r="150" spans="1:9" x14ac:dyDescent="0.25">
      <c r="A150" s="58">
        <f>'Assessor''s Worksheet'!A150</f>
        <v>418</v>
      </c>
      <c r="B150" s="59">
        <f>'Assessor''s Worksheet'!B150</f>
        <v>4.4000000000000004</v>
      </c>
      <c r="C150" s="65" t="str">
        <f>IF('Assessor''s Worksheet'!F150="low",1,"")</f>
        <v/>
      </c>
      <c r="D150" s="65" t="str">
        <f>IF('Assessor''s Worksheet'!F150="medium",1,"")</f>
        <v/>
      </c>
      <c r="E150" s="65" t="str">
        <f>IF('Assessor''s Worksheet'!F150="high",1,"")</f>
        <v/>
      </c>
      <c r="I150"/>
    </row>
    <row r="151" spans="1:9" x14ac:dyDescent="0.25">
      <c r="A151" s="58">
        <f>'Assessor''s Worksheet'!A151</f>
        <v>419</v>
      </c>
      <c r="B151" s="59">
        <f>'Assessor''s Worksheet'!B151</f>
        <v>4.4000000000000004</v>
      </c>
      <c r="C151" s="65" t="str">
        <f>IF('Assessor''s Worksheet'!F151="low",1,"")</f>
        <v/>
      </c>
      <c r="D151" s="65" t="str">
        <f>IF('Assessor''s Worksheet'!F151="medium",1,"")</f>
        <v/>
      </c>
      <c r="E151" s="65" t="str">
        <f>IF('Assessor''s Worksheet'!F151="high",1,"")</f>
        <v/>
      </c>
      <c r="I151"/>
    </row>
    <row r="152" spans="1:9" x14ac:dyDescent="0.25">
      <c r="A152" s="58">
        <f>'Assessor''s Worksheet'!A152</f>
        <v>420</v>
      </c>
      <c r="B152" s="59">
        <f>'Assessor''s Worksheet'!B152</f>
        <v>4.4000000000000004</v>
      </c>
      <c r="C152" s="65" t="str">
        <f>IF('Assessor''s Worksheet'!F152="low",1,"")</f>
        <v/>
      </c>
      <c r="D152" s="65" t="str">
        <f>IF('Assessor''s Worksheet'!F152="medium",1,"")</f>
        <v/>
      </c>
      <c r="E152" s="65" t="str">
        <f>IF('Assessor''s Worksheet'!F152="high",1,"")</f>
        <v/>
      </c>
      <c r="I152"/>
    </row>
    <row r="153" spans="1:9" x14ac:dyDescent="0.25">
      <c r="A153" s="58">
        <f>'Assessor''s Worksheet'!A153</f>
        <v>421</v>
      </c>
      <c r="B153" s="59">
        <f>'Assessor''s Worksheet'!B153</f>
        <v>4.4000000000000004</v>
      </c>
      <c r="C153" s="65" t="str">
        <f>IF('Assessor''s Worksheet'!F153="low",1,"")</f>
        <v/>
      </c>
      <c r="D153" s="65" t="str">
        <f>IF('Assessor''s Worksheet'!F153="medium",1,"")</f>
        <v/>
      </c>
      <c r="E153" s="65" t="str">
        <f>IF('Assessor''s Worksheet'!F153="high",1,"")</f>
        <v/>
      </c>
      <c r="I153"/>
    </row>
    <row r="154" spans="1:9" x14ac:dyDescent="0.25">
      <c r="A154" s="62" t="str">
        <f>'Assessor''s Worksheet'!A154</f>
        <v>4.5   Accounting</v>
      </c>
      <c r="B154" s="63">
        <f>'Assessor''s Worksheet'!B154</f>
        <v>0</v>
      </c>
      <c r="C154" s="71" t="str">
        <f>IF('Assessor''s Worksheet'!F154="low",1,"")</f>
        <v/>
      </c>
      <c r="D154" s="71" t="str">
        <f>IF('Assessor''s Worksheet'!F154="medium",1,"")</f>
        <v/>
      </c>
      <c r="E154" s="71" t="str">
        <f>IF('Assessor''s Worksheet'!F154="high",1,"")</f>
        <v/>
      </c>
      <c r="I154"/>
    </row>
    <row r="155" spans="1:9" x14ac:dyDescent="0.25">
      <c r="A155" s="58">
        <f>'Assessor''s Worksheet'!A155</f>
        <v>422</v>
      </c>
      <c r="B155" s="59">
        <f>'Assessor''s Worksheet'!B155</f>
        <v>4.5</v>
      </c>
      <c r="C155" s="65" t="str">
        <f>IF('Assessor''s Worksheet'!F155="low",1,"")</f>
        <v/>
      </c>
      <c r="D155" s="65" t="str">
        <f>IF('Assessor''s Worksheet'!F155="medium",1,"")</f>
        <v/>
      </c>
      <c r="E155" s="65" t="str">
        <f>IF('Assessor''s Worksheet'!F155="high",1,"")</f>
        <v/>
      </c>
      <c r="I155"/>
    </row>
    <row r="156" spans="1:9" x14ac:dyDescent="0.25">
      <c r="A156" s="58">
        <f>'Assessor''s Worksheet'!A156</f>
        <v>423</v>
      </c>
      <c r="B156" s="59">
        <f>'Assessor''s Worksheet'!B156</f>
        <v>4.5</v>
      </c>
      <c r="C156" s="65" t="str">
        <f>IF('Assessor''s Worksheet'!F156="low",1,"")</f>
        <v/>
      </c>
      <c r="D156" s="65" t="str">
        <f>IF('Assessor''s Worksheet'!F156="medium",1,"")</f>
        <v/>
      </c>
      <c r="E156" s="65" t="str">
        <f>IF('Assessor''s Worksheet'!F156="high",1,"")</f>
        <v/>
      </c>
      <c r="I156"/>
    </row>
    <row r="157" spans="1:9" x14ac:dyDescent="0.25">
      <c r="A157" s="58">
        <f>'Assessor''s Worksheet'!A157</f>
        <v>424</v>
      </c>
      <c r="B157" s="59">
        <f>'Assessor''s Worksheet'!B157</f>
        <v>4.5</v>
      </c>
      <c r="C157" s="65" t="str">
        <f>IF('Assessor''s Worksheet'!F157="low",1,"")</f>
        <v/>
      </c>
      <c r="D157" s="65" t="str">
        <f>IF('Assessor''s Worksheet'!F157="medium",1,"")</f>
        <v/>
      </c>
      <c r="E157" s="65" t="str">
        <f>IF('Assessor''s Worksheet'!F157="high",1,"")</f>
        <v/>
      </c>
      <c r="I157"/>
    </row>
    <row r="158" spans="1:9" x14ac:dyDescent="0.25">
      <c r="A158" s="58">
        <f>'Assessor''s Worksheet'!A158</f>
        <v>425</v>
      </c>
      <c r="B158" s="59">
        <f>'Assessor''s Worksheet'!B158</f>
        <v>4.5</v>
      </c>
      <c r="C158" s="65" t="str">
        <f>IF('Assessor''s Worksheet'!F158="low",1,"")</f>
        <v/>
      </c>
      <c r="D158" s="65" t="str">
        <f>IF('Assessor''s Worksheet'!F158="medium",1,"")</f>
        <v/>
      </c>
      <c r="E158" s="65" t="str">
        <f>IF('Assessor''s Worksheet'!F158="high",1,"")</f>
        <v/>
      </c>
      <c r="I158"/>
    </row>
    <row r="159" spans="1:9" x14ac:dyDescent="0.25">
      <c r="A159" s="58">
        <f>'Assessor''s Worksheet'!A159</f>
        <v>426</v>
      </c>
      <c r="B159" s="59">
        <f>'Assessor''s Worksheet'!B159</f>
        <v>4.5</v>
      </c>
      <c r="C159" s="65" t="str">
        <f>IF('Assessor''s Worksheet'!F159="low",1,"")</f>
        <v/>
      </c>
      <c r="D159" s="65" t="str">
        <f>IF('Assessor''s Worksheet'!F159="medium",1,"")</f>
        <v/>
      </c>
      <c r="E159" s="65" t="str">
        <f>IF('Assessor''s Worksheet'!F159="high",1,"")</f>
        <v/>
      </c>
      <c r="I159"/>
    </row>
    <row r="160" spans="1:9" x14ac:dyDescent="0.25">
      <c r="A160" s="58">
        <f>'Assessor''s Worksheet'!A160</f>
        <v>427</v>
      </c>
      <c r="B160" s="59">
        <f>'Assessor''s Worksheet'!B160</f>
        <v>4.5</v>
      </c>
      <c r="C160" s="65" t="str">
        <f>IF('Assessor''s Worksheet'!F160="low",1,"")</f>
        <v/>
      </c>
      <c r="D160" s="65" t="str">
        <f>IF('Assessor''s Worksheet'!F160="medium",1,"")</f>
        <v/>
      </c>
      <c r="E160" s="65" t="str">
        <f>IF('Assessor''s Worksheet'!F160="high",1,"")</f>
        <v/>
      </c>
      <c r="I160"/>
    </row>
    <row r="161" spans="1:9" x14ac:dyDescent="0.25">
      <c r="A161" s="62" t="str">
        <f>'Assessor''s Worksheet'!A161</f>
        <v>4.6   Destruction</v>
      </c>
      <c r="B161" s="63">
        <f>'Assessor''s Worksheet'!B161</f>
        <v>0</v>
      </c>
      <c r="C161" s="71" t="str">
        <f>IF('Assessor''s Worksheet'!F161="low",1,"")</f>
        <v/>
      </c>
      <c r="D161" s="71" t="str">
        <f>IF('Assessor''s Worksheet'!F161="medium",1,"")</f>
        <v/>
      </c>
      <c r="E161" s="71" t="str">
        <f>IF('Assessor''s Worksheet'!F161="high",1,"")</f>
        <v/>
      </c>
      <c r="I161"/>
    </row>
    <row r="162" spans="1:9" x14ac:dyDescent="0.25">
      <c r="A162" s="58">
        <f>'Assessor''s Worksheet'!A162</f>
        <v>428</v>
      </c>
      <c r="B162" s="59">
        <f>'Assessor''s Worksheet'!B162</f>
        <v>4.5999999999999996</v>
      </c>
      <c r="C162" s="65" t="str">
        <f>IF('Assessor''s Worksheet'!F162="low",1,"")</f>
        <v/>
      </c>
      <c r="D162" s="65" t="str">
        <f>IF('Assessor''s Worksheet'!F162="medium",1,"")</f>
        <v/>
      </c>
      <c r="E162" s="65" t="str">
        <f>IF('Assessor''s Worksheet'!F162="high",1,"")</f>
        <v/>
      </c>
      <c r="I162"/>
    </row>
    <row r="163" spans="1:9" ht="30" x14ac:dyDescent="0.25">
      <c r="A163" s="72" t="str">
        <f>'Assessor''s Worksheet'!A163</f>
        <v>Chapter 5 - Personalization and Delivery</v>
      </c>
      <c r="B163" s="70">
        <f>'Assessor''s Worksheet'!B163</f>
        <v>0</v>
      </c>
      <c r="C163" s="71" t="str">
        <f>IF('Assessor''s Worksheet'!F163="low",1,"")</f>
        <v/>
      </c>
      <c r="D163" s="71" t="str">
        <f>IF('Assessor''s Worksheet'!F163="medium",1,"")</f>
        <v/>
      </c>
      <c r="E163" s="71" t="str">
        <f>IF('Assessor''s Worksheet'!F163="high",1,"")</f>
        <v/>
      </c>
      <c r="I163"/>
    </row>
    <row r="164" spans="1:9" x14ac:dyDescent="0.25">
      <c r="A164" s="72" t="str">
        <f>'Assessor''s Worksheet'!A164</f>
        <v>5.2   Personalization</v>
      </c>
      <c r="B164" s="70">
        <f>'Assessor''s Worksheet'!B164</f>
        <v>0</v>
      </c>
      <c r="C164" s="71" t="str">
        <f>IF('Assessor''s Worksheet'!F164="low",1,"")</f>
        <v/>
      </c>
      <c r="D164" s="71" t="str">
        <f>IF('Assessor''s Worksheet'!F164="medium",1,"")</f>
        <v/>
      </c>
      <c r="E164" s="71" t="str">
        <f>IF('Assessor''s Worksheet'!F164="high",1,"")</f>
        <v/>
      </c>
      <c r="I164"/>
    </row>
    <row r="165" spans="1:9" x14ac:dyDescent="0.25">
      <c r="A165" s="58">
        <f>'Assessor''s Worksheet'!A165</f>
        <v>501</v>
      </c>
      <c r="B165" s="59">
        <f>'Assessor''s Worksheet'!B165</f>
        <v>5.2</v>
      </c>
      <c r="C165" s="65" t="str">
        <f>IF('Assessor''s Worksheet'!F165="low",1,"")</f>
        <v/>
      </c>
      <c r="D165" s="65" t="str">
        <f>IF('Assessor''s Worksheet'!F165="medium",1,"")</f>
        <v/>
      </c>
      <c r="E165" s="65" t="str">
        <f>IF('Assessor''s Worksheet'!F165="high",1,"")</f>
        <v/>
      </c>
      <c r="I165"/>
    </row>
    <row r="166" spans="1:9" x14ac:dyDescent="0.25">
      <c r="A166" s="58">
        <f>'Assessor''s Worksheet'!A166</f>
        <v>502</v>
      </c>
      <c r="B166" s="59" t="str">
        <f>'Assessor''s Worksheet'!B166</f>
        <v>5.2.1</v>
      </c>
      <c r="C166" s="65" t="str">
        <f>IF('Assessor''s Worksheet'!F166="low",1,"")</f>
        <v/>
      </c>
      <c r="D166" s="65" t="str">
        <f>IF('Assessor''s Worksheet'!F166="medium",1,"")</f>
        <v/>
      </c>
      <c r="E166" s="65" t="str">
        <f>IF('Assessor''s Worksheet'!F166="high",1,"")</f>
        <v/>
      </c>
      <c r="I166"/>
    </row>
    <row r="167" spans="1:9" x14ac:dyDescent="0.25">
      <c r="A167" s="58">
        <f>'Assessor''s Worksheet'!A167</f>
        <v>503</v>
      </c>
      <c r="B167" s="59" t="str">
        <f>'Assessor''s Worksheet'!B167</f>
        <v>5.2.1</v>
      </c>
      <c r="C167" s="65" t="str">
        <f>IF('Assessor''s Worksheet'!F167="low",1,"")</f>
        <v/>
      </c>
      <c r="D167" s="65" t="str">
        <f>IF('Assessor''s Worksheet'!F167="medium",1,"")</f>
        <v/>
      </c>
      <c r="E167" s="65" t="str">
        <f>IF('Assessor''s Worksheet'!F167="high",1,"")</f>
        <v/>
      </c>
      <c r="I167"/>
    </row>
    <row r="168" spans="1:9" x14ac:dyDescent="0.25">
      <c r="A168" s="58">
        <f>'Assessor''s Worksheet'!A168</f>
        <v>504</v>
      </c>
      <c r="B168" s="59" t="str">
        <f>'Assessor''s Worksheet'!B168</f>
        <v>5.2.1</v>
      </c>
      <c r="C168" s="65" t="str">
        <f>IF('Assessor''s Worksheet'!F168="low",1,"")</f>
        <v/>
      </c>
      <c r="D168" s="65" t="str">
        <f>IF('Assessor''s Worksheet'!F168="medium",1,"")</f>
        <v/>
      </c>
      <c r="E168" s="65" t="str">
        <f>IF('Assessor''s Worksheet'!F168="high",1,"")</f>
        <v/>
      </c>
      <c r="I168"/>
    </row>
    <row r="169" spans="1:9" x14ac:dyDescent="0.25">
      <c r="A169" s="58">
        <f>'Assessor''s Worksheet'!A169</f>
        <v>505</v>
      </c>
      <c r="B169" s="59" t="str">
        <f>'Assessor''s Worksheet'!B169</f>
        <v>5.2.1</v>
      </c>
      <c r="C169" s="65" t="str">
        <f>IF('Assessor''s Worksheet'!F169="low",1,"")</f>
        <v/>
      </c>
      <c r="D169" s="65" t="str">
        <f>IF('Assessor''s Worksheet'!F169="medium",1,"")</f>
        <v/>
      </c>
      <c r="E169" s="65" t="str">
        <f>IF('Assessor''s Worksheet'!F169="high",1,"")</f>
        <v/>
      </c>
      <c r="I169"/>
    </row>
    <row r="170" spans="1:9" x14ac:dyDescent="0.25">
      <c r="A170" s="72" t="str">
        <f>'Assessor''s Worksheet'!A170</f>
        <v>5.3   Delivery</v>
      </c>
      <c r="B170" s="70">
        <f>'Assessor''s Worksheet'!B170</f>
        <v>0</v>
      </c>
      <c r="C170" s="71" t="str">
        <f>IF('Assessor''s Worksheet'!F170="low",1,"")</f>
        <v/>
      </c>
      <c r="D170" s="71" t="str">
        <f>IF('Assessor''s Worksheet'!F170="medium",1,"")</f>
        <v/>
      </c>
      <c r="E170" s="71" t="str">
        <f>IF('Assessor''s Worksheet'!F170="high",1,"")</f>
        <v/>
      </c>
      <c r="I170"/>
    </row>
    <row r="171" spans="1:9" x14ac:dyDescent="0.25">
      <c r="A171" s="58">
        <f>'Assessor''s Worksheet'!A171</f>
        <v>506</v>
      </c>
      <c r="B171" s="59" t="str">
        <f>'Assessor''s Worksheet'!B171</f>
        <v>5.3.1</v>
      </c>
      <c r="C171" s="65" t="str">
        <f>IF('Assessor''s Worksheet'!F171="low",1,"")</f>
        <v/>
      </c>
      <c r="D171" s="65" t="str">
        <f>IF('Assessor''s Worksheet'!F171="medium",1,"")</f>
        <v/>
      </c>
      <c r="E171" s="65" t="str">
        <f>IF('Assessor''s Worksheet'!F171="high",1,"")</f>
        <v/>
      </c>
      <c r="I171"/>
    </row>
    <row r="172" spans="1:9" x14ac:dyDescent="0.25">
      <c r="A172" s="58">
        <f>'Assessor''s Worksheet'!A172</f>
        <v>507</v>
      </c>
      <c r="B172" s="59" t="str">
        <f>'Assessor''s Worksheet'!B172</f>
        <v>5.3.1</v>
      </c>
      <c r="C172" s="65" t="str">
        <f>IF('Assessor''s Worksheet'!F172="low",1,"")</f>
        <v/>
      </c>
      <c r="D172" s="65" t="str">
        <f>IF('Assessor''s Worksheet'!F172="medium",1,"")</f>
        <v/>
      </c>
      <c r="E172" s="65" t="str">
        <f>IF('Assessor''s Worksheet'!F172="high",1,"")</f>
        <v/>
      </c>
      <c r="I172"/>
    </row>
    <row r="173" spans="1:9" x14ac:dyDescent="0.25">
      <c r="A173" s="58">
        <f>'Assessor''s Worksheet'!A173</f>
        <v>508</v>
      </c>
      <c r="B173" s="59" t="str">
        <f>'Assessor''s Worksheet'!B173</f>
        <v>5.3.1</v>
      </c>
      <c r="C173" s="65" t="str">
        <f>IF('Assessor''s Worksheet'!F173="low",1,"")</f>
        <v/>
      </c>
      <c r="D173" s="65" t="str">
        <f>IF('Assessor''s Worksheet'!F173="medium",1,"")</f>
        <v/>
      </c>
      <c r="E173" s="65" t="str">
        <f>IF('Assessor''s Worksheet'!F173="high",1,"")</f>
        <v/>
      </c>
      <c r="I173"/>
    </row>
    <row r="174" spans="1:9" x14ac:dyDescent="0.25">
      <c r="A174" s="58">
        <f>'Assessor''s Worksheet'!A174</f>
        <v>509</v>
      </c>
      <c r="B174" s="59" t="str">
        <f>'Assessor''s Worksheet'!B174</f>
        <v>5.3.1</v>
      </c>
      <c r="C174" s="65" t="str">
        <f>IF('Assessor''s Worksheet'!F174="low",1,"")</f>
        <v/>
      </c>
      <c r="D174" s="65" t="str">
        <f>IF('Assessor''s Worksheet'!F174="medium",1,"")</f>
        <v/>
      </c>
      <c r="E174" s="65" t="str">
        <f>IF('Assessor''s Worksheet'!F174="high",1,"")</f>
        <v/>
      </c>
      <c r="I174"/>
    </row>
    <row r="175" spans="1:9" x14ac:dyDescent="0.25">
      <c r="A175" s="58">
        <f>'Assessor''s Worksheet'!A175</f>
        <v>510</v>
      </c>
      <c r="B175" s="59" t="str">
        <f>'Assessor''s Worksheet'!B175</f>
        <v>5.3.1</v>
      </c>
      <c r="C175" s="65" t="str">
        <f>IF('Assessor''s Worksheet'!F175="low",1,"")</f>
        <v/>
      </c>
      <c r="D175" s="65" t="str">
        <f>IF('Assessor''s Worksheet'!F175="medium",1,"")</f>
        <v/>
      </c>
      <c r="E175" s="65" t="str">
        <f>IF('Assessor''s Worksheet'!F175="high",1,"")</f>
        <v/>
      </c>
      <c r="I175"/>
    </row>
    <row r="176" spans="1:9" x14ac:dyDescent="0.25">
      <c r="A176" s="58">
        <f>'Assessor''s Worksheet'!A176</f>
        <v>511</v>
      </c>
      <c r="B176" s="59" t="str">
        <f>'Assessor''s Worksheet'!B176</f>
        <v>5.3.1</v>
      </c>
      <c r="C176" s="65" t="str">
        <f>IF('Assessor''s Worksheet'!F176="low",1,"")</f>
        <v/>
      </c>
      <c r="D176" s="65" t="str">
        <f>IF('Assessor''s Worksheet'!F176="medium",1,"")</f>
        <v/>
      </c>
      <c r="E176" s="65" t="str">
        <f>IF('Assessor''s Worksheet'!F176="high",1,"")</f>
        <v/>
      </c>
      <c r="I176"/>
    </row>
    <row r="177" spans="1:9" x14ac:dyDescent="0.25">
      <c r="A177" s="58">
        <f>'Assessor''s Worksheet'!A177</f>
        <v>512</v>
      </c>
      <c r="B177" s="59" t="str">
        <f>'Assessor''s Worksheet'!B177</f>
        <v>5.3.1</v>
      </c>
      <c r="C177" s="65" t="str">
        <f>IF('Assessor''s Worksheet'!F177="low",1,"")</f>
        <v/>
      </c>
      <c r="D177" s="65" t="str">
        <f>IF('Assessor''s Worksheet'!F177="medium",1,"")</f>
        <v/>
      </c>
      <c r="E177" s="65" t="str">
        <f>IF('Assessor''s Worksheet'!F177="high",1,"")</f>
        <v/>
      </c>
      <c r="I177"/>
    </row>
    <row r="178" spans="1:9" x14ac:dyDescent="0.25">
      <c r="A178" s="58">
        <f>'Assessor''s Worksheet'!A178</f>
        <v>513</v>
      </c>
      <c r="B178" s="59" t="str">
        <f>'Assessor''s Worksheet'!B178</f>
        <v>5.3.1</v>
      </c>
      <c r="C178" s="65" t="str">
        <f>IF('Assessor''s Worksheet'!F178="low",1,"")</f>
        <v/>
      </c>
      <c r="D178" s="65" t="str">
        <f>IF('Assessor''s Worksheet'!F178="medium",1,"")</f>
        <v/>
      </c>
      <c r="E178" s="65" t="str">
        <f>IF('Assessor''s Worksheet'!F178="high",1,"")</f>
        <v/>
      </c>
      <c r="I178"/>
    </row>
    <row r="179" spans="1:9" x14ac:dyDescent="0.25">
      <c r="A179" s="58">
        <f>'Assessor''s Worksheet'!A179</f>
        <v>514</v>
      </c>
      <c r="B179" s="59" t="str">
        <f>'Assessor''s Worksheet'!B179</f>
        <v>5.3.1</v>
      </c>
      <c r="C179" s="65" t="str">
        <f>IF('Assessor''s Worksheet'!F179="low",1,"")</f>
        <v/>
      </c>
      <c r="D179" s="65" t="str">
        <f>IF('Assessor''s Worksheet'!F179="medium",1,"")</f>
        <v/>
      </c>
      <c r="E179" s="65" t="str">
        <f>IF('Assessor''s Worksheet'!F179="high",1,"")</f>
        <v/>
      </c>
      <c r="I179"/>
    </row>
    <row r="180" spans="1:9" ht="45" x14ac:dyDescent="0.25">
      <c r="A180" s="60" t="str">
        <f>'Assessor''s Worksheet'!A180</f>
        <v>If some personalized documents are mailed, please answer the following questions:</v>
      </c>
      <c r="B180" s="61">
        <f>'Assessor''s Worksheet'!B180</f>
        <v>0</v>
      </c>
      <c r="C180" s="73" t="str">
        <f>IF('Assessor''s Worksheet'!F180="low",1,"")</f>
        <v/>
      </c>
      <c r="D180" s="73" t="str">
        <f>IF('Assessor''s Worksheet'!F180="medium",1,"")</f>
        <v/>
      </c>
      <c r="E180" s="73" t="str">
        <f>IF('Assessor''s Worksheet'!F180="high",1,"")</f>
        <v/>
      </c>
      <c r="I180"/>
    </row>
    <row r="181" spans="1:9" x14ac:dyDescent="0.25">
      <c r="A181" s="58">
        <f>'Assessor''s Worksheet'!A181</f>
        <v>515</v>
      </c>
      <c r="B181" s="59" t="str">
        <f>'Assessor''s Worksheet'!B181</f>
        <v>5.3.2</v>
      </c>
      <c r="C181" s="65" t="str">
        <f>IF('Assessor''s Worksheet'!F181="low",1,"")</f>
        <v/>
      </c>
      <c r="D181" s="65" t="str">
        <f>IF('Assessor''s Worksheet'!F181="medium",1,"")</f>
        <v/>
      </c>
      <c r="E181" s="65" t="str">
        <f>IF('Assessor''s Worksheet'!F181="high",1,"")</f>
        <v/>
      </c>
      <c r="I181"/>
    </row>
    <row r="182" spans="1:9" x14ac:dyDescent="0.25">
      <c r="A182" s="58">
        <f>'Assessor''s Worksheet'!A182</f>
        <v>516</v>
      </c>
      <c r="B182" s="59" t="str">
        <f>'Assessor''s Worksheet'!B182</f>
        <v>5.3.2</v>
      </c>
      <c r="C182" s="65" t="str">
        <f>IF('Assessor''s Worksheet'!F182="low",1,"")</f>
        <v/>
      </c>
      <c r="D182" s="65" t="str">
        <f>IF('Assessor''s Worksheet'!F182="medium",1,"")</f>
        <v/>
      </c>
      <c r="E182" s="65" t="str">
        <f>IF('Assessor''s Worksheet'!F182="high",1,"")</f>
        <v/>
      </c>
      <c r="I182"/>
    </row>
    <row r="183" spans="1:9" x14ac:dyDescent="0.25">
      <c r="A183" s="58">
        <f>'Assessor''s Worksheet'!A183</f>
        <v>517</v>
      </c>
      <c r="B183" s="59" t="str">
        <f>'Assessor''s Worksheet'!B183</f>
        <v>5.3.2</v>
      </c>
      <c r="C183" s="65" t="str">
        <f>IF('Assessor''s Worksheet'!F183="low",1,"")</f>
        <v/>
      </c>
      <c r="D183" s="65" t="str">
        <f>IF('Assessor''s Worksheet'!F183="medium",1,"")</f>
        <v/>
      </c>
      <c r="E183" s="65" t="str">
        <f>IF('Assessor''s Worksheet'!F183="high",1,"")</f>
        <v/>
      </c>
      <c r="I183"/>
    </row>
    <row r="184" spans="1:9" x14ac:dyDescent="0.25">
      <c r="A184" s="58">
        <f>'Assessor''s Worksheet'!A184</f>
        <v>518</v>
      </c>
      <c r="B184" s="59" t="str">
        <f>'Assessor''s Worksheet'!B184</f>
        <v>5.3.2</v>
      </c>
      <c r="C184" s="65" t="str">
        <f>IF('Assessor''s Worksheet'!F184="low",1,"")</f>
        <v/>
      </c>
      <c r="D184" s="65" t="str">
        <f>IF('Assessor''s Worksheet'!F184="medium",1,"")</f>
        <v/>
      </c>
      <c r="E184" s="65" t="str">
        <f>IF('Assessor''s Worksheet'!F184="high",1,"")</f>
        <v/>
      </c>
      <c r="I184"/>
    </row>
    <row r="185" spans="1:9" x14ac:dyDescent="0.25">
      <c r="A185" s="58">
        <f>'Assessor''s Worksheet'!A185</f>
        <v>519</v>
      </c>
      <c r="B185" s="59" t="str">
        <f>'Assessor''s Worksheet'!B185</f>
        <v>5.3.2</v>
      </c>
      <c r="C185" s="65" t="str">
        <f>IF('Assessor''s Worksheet'!F185="low",1,"")</f>
        <v/>
      </c>
      <c r="D185" s="65" t="str">
        <f>IF('Assessor''s Worksheet'!F185="medium",1,"")</f>
        <v/>
      </c>
      <c r="E185" s="65" t="str">
        <f>IF('Assessor''s Worksheet'!F185="high",1,"")</f>
        <v/>
      </c>
      <c r="I185"/>
    </row>
    <row r="186" spans="1:9" x14ac:dyDescent="0.25">
      <c r="A186" s="58">
        <f>'Assessor''s Worksheet'!A186</f>
        <v>520</v>
      </c>
      <c r="B186" s="59" t="str">
        <f>'Assessor''s Worksheet'!B186</f>
        <v>5.3.2</v>
      </c>
      <c r="C186" s="65" t="str">
        <f>IF('Assessor''s Worksheet'!F186="low",1,"")</f>
        <v/>
      </c>
      <c r="D186" s="65" t="str">
        <f>IF('Assessor''s Worksheet'!F186="medium",1,"")</f>
        <v/>
      </c>
      <c r="E186" s="65" t="str">
        <f>IF('Assessor''s Worksheet'!F186="high",1,"")</f>
        <v/>
      </c>
      <c r="I186"/>
    </row>
    <row r="187" spans="1:9" x14ac:dyDescent="0.25">
      <c r="A187" s="58">
        <f>'Assessor''s Worksheet'!A187</f>
        <v>521</v>
      </c>
      <c r="B187" s="59" t="str">
        <f>'Assessor''s Worksheet'!B187</f>
        <v>5.3.2</v>
      </c>
      <c r="C187" s="65" t="str">
        <f>IF('Assessor''s Worksheet'!F187="low",1,"")</f>
        <v/>
      </c>
      <c r="D187" s="65" t="str">
        <f>IF('Assessor''s Worksheet'!F187="medium",1,"")</f>
        <v/>
      </c>
      <c r="E187" s="65" t="str">
        <f>IF('Assessor''s Worksheet'!F187="high",1,"")</f>
        <v/>
      </c>
      <c r="I187"/>
    </row>
    <row r="188" spans="1:9" x14ac:dyDescent="0.25">
      <c r="A188" s="72" t="str">
        <f>'Assessor''s Worksheet'!A188</f>
        <v>Chapter 6 - Document Security</v>
      </c>
      <c r="B188" s="70">
        <f>'Assessor''s Worksheet'!B188</f>
        <v>0</v>
      </c>
      <c r="C188" s="71" t="str">
        <f>IF('Assessor''s Worksheet'!F188="low",1,"")</f>
        <v/>
      </c>
      <c r="D188" s="71" t="str">
        <f>IF('Assessor''s Worksheet'!F188="medium",1,"")</f>
        <v/>
      </c>
      <c r="E188" s="71" t="str">
        <f>IF('Assessor''s Worksheet'!F188="high",1,"")</f>
        <v/>
      </c>
      <c r="I188"/>
    </row>
    <row r="189" spans="1:9" ht="30" x14ac:dyDescent="0.25">
      <c r="A189" s="72" t="str">
        <f>'Assessor''s Worksheet'!A189</f>
        <v>6.2   Machine Readable Travel Documents (MRTD)</v>
      </c>
      <c r="B189" s="70">
        <f>'Assessor''s Worksheet'!B189</f>
        <v>0</v>
      </c>
      <c r="C189" s="71" t="str">
        <f>IF('Assessor''s Worksheet'!F189="low",1,"")</f>
        <v/>
      </c>
      <c r="D189" s="71" t="str">
        <f>IF('Assessor''s Worksheet'!F189="medium",1,"")</f>
        <v/>
      </c>
      <c r="E189" s="71" t="str">
        <f>IF('Assessor''s Worksheet'!F189="high",1,"")</f>
        <v/>
      </c>
      <c r="I189"/>
    </row>
    <row r="190" spans="1:9" x14ac:dyDescent="0.25">
      <c r="A190" s="58">
        <f>'Assessor''s Worksheet'!A190</f>
        <v>601</v>
      </c>
      <c r="B190" s="59">
        <f>'Assessor''s Worksheet'!B190</f>
        <v>6.2</v>
      </c>
      <c r="C190" s="65" t="str">
        <f>IF('Assessor''s Worksheet'!F190="low",1,"")</f>
        <v/>
      </c>
      <c r="D190" s="65" t="str">
        <f>IF('Assessor''s Worksheet'!F190="medium",1,"")</f>
        <v/>
      </c>
      <c r="E190" s="65" t="str">
        <f>IF('Assessor''s Worksheet'!F190="high",1,"")</f>
        <v/>
      </c>
      <c r="I190"/>
    </row>
    <row r="191" spans="1:9" ht="30" x14ac:dyDescent="0.25">
      <c r="A191" s="72" t="str">
        <f>'Assessor''s Worksheet'!A191</f>
        <v>6.3   Electronic Machine Readable Travel Documents (eMRTD)</v>
      </c>
      <c r="B191" s="70">
        <f>'Assessor''s Worksheet'!B191</f>
        <v>0</v>
      </c>
      <c r="C191" s="71" t="str">
        <f>IF('Assessor''s Worksheet'!F191="low",1,"")</f>
        <v/>
      </c>
      <c r="D191" s="71" t="str">
        <f>IF('Assessor''s Worksheet'!F191="medium",1,"")</f>
        <v/>
      </c>
      <c r="E191" s="71" t="str">
        <f>IF('Assessor''s Worksheet'!F191="high",1,"")</f>
        <v/>
      </c>
      <c r="I191"/>
    </row>
    <row r="192" spans="1:9" x14ac:dyDescent="0.25">
      <c r="A192" s="58">
        <f>'Assessor''s Worksheet'!A192</f>
        <v>602</v>
      </c>
      <c r="B192" s="59">
        <f>'Assessor''s Worksheet'!B192</f>
        <v>6.3</v>
      </c>
      <c r="C192" s="65" t="str">
        <f>IF('Assessor''s Worksheet'!F192="low",1,"")</f>
        <v/>
      </c>
      <c r="D192" s="65" t="str">
        <f>IF('Assessor''s Worksheet'!F192="medium",1,"")</f>
        <v/>
      </c>
      <c r="E192" s="65" t="str">
        <f>IF('Assessor''s Worksheet'!F192="high",1,"")</f>
        <v/>
      </c>
      <c r="I192"/>
    </row>
    <row r="193" spans="1:9" x14ac:dyDescent="0.25">
      <c r="A193" s="58">
        <f>'Assessor''s Worksheet'!A193</f>
        <v>603</v>
      </c>
      <c r="B193" s="59">
        <f>'Assessor''s Worksheet'!B193</f>
        <v>6.3</v>
      </c>
      <c r="C193" s="65" t="str">
        <f>IF('Assessor''s Worksheet'!F193="low",1,"")</f>
        <v/>
      </c>
      <c r="D193" s="65" t="str">
        <f>IF('Assessor''s Worksheet'!F193="medium",1,"")</f>
        <v/>
      </c>
      <c r="E193" s="65" t="str">
        <f>IF('Assessor''s Worksheet'!F193="high",1,"")</f>
        <v/>
      </c>
      <c r="I193"/>
    </row>
    <row r="194" spans="1:9" x14ac:dyDescent="0.25">
      <c r="A194" s="58">
        <f>'Assessor''s Worksheet'!A194</f>
        <v>604</v>
      </c>
      <c r="B194" s="59">
        <f>'Assessor''s Worksheet'!B194</f>
        <v>6.3</v>
      </c>
      <c r="C194" s="65" t="str">
        <f>IF('Assessor''s Worksheet'!F194="low",1,"")</f>
        <v/>
      </c>
      <c r="D194" s="65" t="str">
        <f>IF('Assessor''s Worksheet'!F194="medium",1,"")</f>
        <v/>
      </c>
      <c r="E194" s="65" t="str">
        <f>IF('Assessor''s Worksheet'!F194="high",1,"")</f>
        <v/>
      </c>
      <c r="I194"/>
    </row>
    <row r="195" spans="1:9" ht="30" x14ac:dyDescent="0.25">
      <c r="A195" s="72" t="str">
        <f>'Assessor''s Worksheet'!A195</f>
        <v>6.4   ICAO Standards, Recommended Practices and Specifications</v>
      </c>
      <c r="B195" s="70">
        <f>'Assessor''s Worksheet'!B195</f>
        <v>0</v>
      </c>
      <c r="C195" s="71" t="str">
        <f>IF('Assessor''s Worksheet'!F195="low",1,"")</f>
        <v/>
      </c>
      <c r="D195" s="71" t="str">
        <f>IF('Assessor''s Worksheet'!F195="medium",1,"")</f>
        <v/>
      </c>
      <c r="E195" s="71" t="str">
        <f>IF('Assessor''s Worksheet'!F195="high",1,"")</f>
        <v/>
      </c>
      <c r="I195"/>
    </row>
    <row r="196" spans="1:9" x14ac:dyDescent="0.25">
      <c r="A196" s="58">
        <f>'Assessor''s Worksheet'!A196</f>
        <v>605</v>
      </c>
      <c r="B196" s="59" t="str">
        <f>'Assessor''s Worksheet'!B196</f>
        <v>6.4.1</v>
      </c>
      <c r="C196" s="65" t="str">
        <f>IF('Assessor''s Worksheet'!F196="low",1,"")</f>
        <v/>
      </c>
      <c r="D196" s="65" t="str">
        <f>IF('Assessor''s Worksheet'!F196="medium",1,"")</f>
        <v/>
      </c>
      <c r="E196" s="65" t="str">
        <f>IF('Assessor''s Worksheet'!F196="high",1,"")</f>
        <v/>
      </c>
      <c r="I196"/>
    </row>
    <row r="197" spans="1:9" x14ac:dyDescent="0.25">
      <c r="A197" s="58">
        <f>'Assessor''s Worksheet'!A197</f>
        <v>606</v>
      </c>
      <c r="B197" s="59" t="str">
        <f>'Assessor''s Worksheet'!B197</f>
        <v>6.4.1</v>
      </c>
      <c r="C197" s="65" t="str">
        <f>IF('Assessor''s Worksheet'!F197="low",1,"")</f>
        <v/>
      </c>
      <c r="D197" s="65" t="str">
        <f>IF('Assessor''s Worksheet'!F197="medium",1,"")</f>
        <v/>
      </c>
      <c r="E197" s="65" t="str">
        <f>IF('Assessor''s Worksheet'!F197="high",1,"")</f>
        <v/>
      </c>
      <c r="I197"/>
    </row>
    <row r="198" spans="1:9" x14ac:dyDescent="0.25">
      <c r="A198" s="58">
        <f>'Assessor''s Worksheet'!A198</f>
        <v>607</v>
      </c>
      <c r="B198" s="59" t="str">
        <f>'Assessor''s Worksheet'!B198</f>
        <v>6.4.2</v>
      </c>
      <c r="C198" s="65" t="str">
        <f>IF('Assessor''s Worksheet'!F198="low",1,"")</f>
        <v/>
      </c>
      <c r="D198" s="65" t="str">
        <f>IF('Assessor''s Worksheet'!F198="medium",1,"")</f>
        <v/>
      </c>
      <c r="E198" s="65" t="str">
        <f>IF('Assessor''s Worksheet'!F198="high",1,"")</f>
        <v/>
      </c>
      <c r="I198"/>
    </row>
    <row r="199" spans="1:9" x14ac:dyDescent="0.25">
      <c r="A199" s="58">
        <f>'Assessor''s Worksheet'!A199</f>
        <v>608</v>
      </c>
      <c r="B199" s="59" t="str">
        <f>'Assessor''s Worksheet'!B199</f>
        <v>6.4.2</v>
      </c>
      <c r="C199" s="65" t="str">
        <f>IF('Assessor''s Worksheet'!F199="low",1,"")</f>
        <v/>
      </c>
      <c r="D199" s="65" t="str">
        <f>IF('Assessor''s Worksheet'!F199="medium",1,"")</f>
        <v/>
      </c>
      <c r="E199" s="65" t="str">
        <f>IF('Assessor''s Worksheet'!F199="high",1,"")</f>
        <v/>
      </c>
      <c r="I199"/>
    </row>
    <row r="200" spans="1:9" x14ac:dyDescent="0.25">
      <c r="A200" s="58">
        <f>'Assessor''s Worksheet'!A200</f>
        <v>609</v>
      </c>
      <c r="B200" s="59" t="str">
        <f>'Assessor''s Worksheet'!B200</f>
        <v>6.4.2</v>
      </c>
      <c r="C200" s="65" t="str">
        <f>IF('Assessor''s Worksheet'!F200="low",1,"")</f>
        <v/>
      </c>
      <c r="D200" s="65" t="str">
        <f>IF('Assessor''s Worksheet'!F200="medium",1,"")</f>
        <v/>
      </c>
      <c r="E200" s="65" t="str">
        <f>IF('Assessor''s Worksheet'!F200="high",1,"")</f>
        <v/>
      </c>
      <c r="I200"/>
    </row>
    <row r="201" spans="1:9" x14ac:dyDescent="0.25">
      <c r="A201" s="72" t="str">
        <f>'Assessor''s Worksheet'!A201</f>
        <v>6.5   Types of Travel Documents</v>
      </c>
      <c r="B201" s="70">
        <f>'Assessor''s Worksheet'!B201</f>
        <v>0</v>
      </c>
      <c r="C201" s="71" t="str">
        <f>IF('Assessor''s Worksheet'!F201="low",1,"")</f>
        <v/>
      </c>
      <c r="D201" s="71" t="str">
        <f>IF('Assessor''s Worksheet'!F201="medium",1,"")</f>
        <v/>
      </c>
      <c r="E201" s="71" t="str">
        <f>IF('Assessor''s Worksheet'!F201="high",1,"")</f>
        <v/>
      </c>
      <c r="I201"/>
    </row>
    <row r="202" spans="1:9" x14ac:dyDescent="0.25">
      <c r="A202" s="58">
        <f>'Assessor''s Worksheet'!A202</f>
        <v>610</v>
      </c>
      <c r="B202" s="59">
        <f>'Assessor''s Worksheet'!B202</f>
        <v>6.5</v>
      </c>
      <c r="C202" s="65" t="str">
        <f>IF('Assessor''s Worksheet'!F202="low",1,"")</f>
        <v/>
      </c>
      <c r="D202" s="65" t="str">
        <f>IF('Assessor''s Worksheet'!F202="medium",1,"")</f>
        <v/>
      </c>
      <c r="E202" s="65" t="str">
        <f>IF('Assessor''s Worksheet'!F202="high",1,"")</f>
        <v/>
      </c>
      <c r="I202"/>
    </row>
    <row r="203" spans="1:9" x14ac:dyDescent="0.25">
      <c r="A203" s="58">
        <f>'Assessor''s Worksheet'!A203</f>
        <v>611</v>
      </c>
      <c r="B203" s="59">
        <f>'Assessor''s Worksheet'!B203</f>
        <v>6.5</v>
      </c>
      <c r="C203" s="65" t="str">
        <f>IF('Assessor''s Worksheet'!F203="low",1,"")</f>
        <v/>
      </c>
      <c r="D203" s="65" t="str">
        <f>IF('Assessor''s Worksheet'!F203="medium",1,"")</f>
        <v/>
      </c>
      <c r="E203" s="65" t="str">
        <f>IF('Assessor''s Worksheet'!F203="high",1,"")</f>
        <v/>
      </c>
      <c r="I203"/>
    </row>
    <row r="204" spans="1:9" x14ac:dyDescent="0.25">
      <c r="A204" s="58">
        <f>'Assessor''s Worksheet'!A204</f>
        <v>612</v>
      </c>
      <c r="B204" s="59">
        <f>'Assessor''s Worksheet'!B204</f>
        <v>6.5</v>
      </c>
      <c r="C204" s="65" t="str">
        <f>IF('Assessor''s Worksheet'!F204="low",1,"")</f>
        <v/>
      </c>
      <c r="D204" s="65" t="str">
        <f>IF('Assessor''s Worksheet'!F204="medium",1,"")</f>
        <v/>
      </c>
      <c r="E204" s="65" t="str">
        <f>IF('Assessor''s Worksheet'!F204="high",1,"")</f>
        <v/>
      </c>
      <c r="I204"/>
    </row>
    <row r="205" spans="1:9" x14ac:dyDescent="0.25">
      <c r="A205" s="72" t="str">
        <f>'Assessor''s Worksheet'!A205</f>
        <v>Chapter 7 - Facility Security</v>
      </c>
      <c r="B205" s="70">
        <f>'Assessor''s Worksheet'!B205</f>
        <v>0</v>
      </c>
      <c r="C205" s="71" t="str">
        <f>IF('Assessor''s Worksheet'!F205="low",1,"")</f>
        <v/>
      </c>
      <c r="D205" s="71" t="str">
        <f>IF('Assessor''s Worksheet'!F205="medium",1,"")</f>
        <v/>
      </c>
      <c r="E205" s="71" t="str">
        <f>IF('Assessor''s Worksheet'!F205="high",1,"")</f>
        <v/>
      </c>
      <c r="I205"/>
    </row>
    <row r="206" spans="1:9" x14ac:dyDescent="0.25">
      <c r="A206" s="72" t="str">
        <f>'Assessor''s Worksheet'!A206</f>
        <v>7.2   Physical Security Policies</v>
      </c>
      <c r="B206" s="70">
        <f>'Assessor''s Worksheet'!B206</f>
        <v>0</v>
      </c>
      <c r="C206" s="71" t="str">
        <f>IF('Assessor''s Worksheet'!F206="low",1,"")</f>
        <v/>
      </c>
      <c r="D206" s="71" t="str">
        <f>IF('Assessor''s Worksheet'!F206="medium",1,"")</f>
        <v/>
      </c>
      <c r="E206" s="71" t="str">
        <f>IF('Assessor''s Worksheet'!F206="high",1,"")</f>
        <v/>
      </c>
      <c r="I206"/>
    </row>
    <row r="207" spans="1:9" x14ac:dyDescent="0.25">
      <c r="A207" s="58">
        <f>'Assessor''s Worksheet'!A207</f>
        <v>701</v>
      </c>
      <c r="B207" s="59">
        <f>'Assessor''s Worksheet'!B207</f>
        <v>7.2</v>
      </c>
      <c r="C207" s="65" t="str">
        <f>IF('Assessor''s Worksheet'!F207="low",1,"")</f>
        <v/>
      </c>
      <c r="D207" s="65" t="str">
        <f>IF('Assessor''s Worksheet'!F207="medium",1,"")</f>
        <v/>
      </c>
      <c r="E207" s="65" t="str">
        <f>IF('Assessor''s Worksheet'!F207="high",1,"")</f>
        <v/>
      </c>
      <c r="I207"/>
    </row>
    <row r="208" spans="1:9" x14ac:dyDescent="0.25">
      <c r="A208" s="58">
        <f>'Assessor''s Worksheet'!A208</f>
        <v>702</v>
      </c>
      <c r="B208" s="59">
        <f>'Assessor''s Worksheet'!B208</f>
        <v>7.2</v>
      </c>
      <c r="C208" s="65" t="str">
        <f>IF('Assessor''s Worksheet'!F208="low",1,"")</f>
        <v/>
      </c>
      <c r="D208" s="65" t="str">
        <f>IF('Assessor''s Worksheet'!F208="medium",1,"")</f>
        <v/>
      </c>
      <c r="E208" s="65" t="str">
        <f>IF('Assessor''s Worksheet'!F208="high",1,"")</f>
        <v/>
      </c>
      <c r="I208"/>
    </row>
    <row r="209" spans="1:9" x14ac:dyDescent="0.25">
      <c r="A209" s="58">
        <f>'Assessor''s Worksheet'!A209</f>
        <v>703</v>
      </c>
      <c r="B209" s="59">
        <f>'Assessor''s Worksheet'!B209</f>
        <v>7.2</v>
      </c>
      <c r="C209" s="65" t="str">
        <f>IF('Assessor''s Worksheet'!F209="low",1,"")</f>
        <v/>
      </c>
      <c r="D209" s="65" t="str">
        <f>IF('Assessor''s Worksheet'!F209="medium",1,"")</f>
        <v/>
      </c>
      <c r="E209" s="65" t="str">
        <f>IF('Assessor''s Worksheet'!F209="high",1,"")</f>
        <v/>
      </c>
      <c r="I209"/>
    </row>
    <row r="210" spans="1:9" x14ac:dyDescent="0.25">
      <c r="A210" s="58">
        <f>'Assessor''s Worksheet'!A210</f>
        <v>704</v>
      </c>
      <c r="B210" s="59">
        <f>'Assessor''s Worksheet'!B210</f>
        <v>7.2</v>
      </c>
      <c r="C210" s="65" t="str">
        <f>IF('Assessor''s Worksheet'!F210="low",1,"")</f>
        <v/>
      </c>
      <c r="D210" s="65" t="str">
        <f>IF('Assessor''s Worksheet'!F210="medium",1,"")</f>
        <v/>
      </c>
      <c r="E210" s="65" t="str">
        <f>IF('Assessor''s Worksheet'!F210="high",1,"")</f>
        <v/>
      </c>
      <c r="I210"/>
    </row>
    <row r="211" spans="1:9" x14ac:dyDescent="0.25">
      <c r="A211" s="58">
        <f>'Assessor''s Worksheet'!A211</f>
        <v>705</v>
      </c>
      <c r="B211" s="59">
        <f>'Assessor''s Worksheet'!B211</f>
        <v>7.2</v>
      </c>
      <c r="C211" s="65" t="str">
        <f>IF('Assessor''s Worksheet'!F211="low",1,"")</f>
        <v/>
      </c>
      <c r="D211" s="65" t="str">
        <f>IF('Assessor''s Worksheet'!F211="medium",1,"")</f>
        <v/>
      </c>
      <c r="E211" s="65" t="str">
        <f>IF('Assessor''s Worksheet'!F211="high",1,"")</f>
        <v/>
      </c>
      <c r="I211"/>
    </row>
    <row r="212" spans="1:9" x14ac:dyDescent="0.25">
      <c r="A212" s="58">
        <f>'Assessor''s Worksheet'!A212</f>
        <v>706</v>
      </c>
      <c r="B212" s="59">
        <f>'Assessor''s Worksheet'!B212</f>
        <v>7.2</v>
      </c>
      <c r="C212" s="65" t="str">
        <f>IF('Assessor''s Worksheet'!F212="low",1,"")</f>
        <v/>
      </c>
      <c r="D212" s="65" t="str">
        <f>IF('Assessor''s Worksheet'!F212="medium",1,"")</f>
        <v/>
      </c>
      <c r="E212" s="65" t="str">
        <f>IF('Assessor''s Worksheet'!F212="high",1,"")</f>
        <v/>
      </c>
      <c r="I212"/>
    </row>
    <row r="213" spans="1:9" x14ac:dyDescent="0.25">
      <c r="A213" s="72" t="str">
        <f>'Assessor''s Worksheet'!A213</f>
        <v xml:space="preserve">7.3  Security Zones </v>
      </c>
      <c r="B213" s="70">
        <f>'Assessor''s Worksheet'!B213</f>
        <v>0</v>
      </c>
      <c r="C213" s="71" t="str">
        <f>IF('Assessor''s Worksheet'!F213="low",1,"")</f>
        <v/>
      </c>
      <c r="D213" s="71" t="str">
        <f>IF('Assessor''s Worksheet'!F213="medium",1,"")</f>
        <v/>
      </c>
      <c r="E213" s="71" t="str">
        <f>IF('Assessor''s Worksheet'!F213="high",1,"")</f>
        <v/>
      </c>
      <c r="I213"/>
    </row>
    <row r="214" spans="1:9" x14ac:dyDescent="0.25">
      <c r="A214" s="58">
        <f>'Assessor''s Worksheet'!A214</f>
        <v>707</v>
      </c>
      <c r="B214" s="59">
        <f>'Assessor''s Worksheet'!B214</f>
        <v>7.3</v>
      </c>
      <c r="C214" s="65" t="str">
        <f>IF('Assessor''s Worksheet'!F214="low",1,"")</f>
        <v/>
      </c>
      <c r="D214" s="65" t="str">
        <f>IF('Assessor''s Worksheet'!F214="medium",1,"")</f>
        <v/>
      </c>
      <c r="E214" s="65" t="str">
        <f>IF('Assessor''s Worksheet'!F214="high",1,"")</f>
        <v/>
      </c>
      <c r="I214"/>
    </row>
    <row r="215" spans="1:9" x14ac:dyDescent="0.25">
      <c r="A215" s="58">
        <f>'Assessor''s Worksheet'!A215</f>
        <v>708</v>
      </c>
      <c r="B215" s="59">
        <f>'Assessor''s Worksheet'!B215</f>
        <v>7.3</v>
      </c>
      <c r="C215" s="65" t="str">
        <f>IF('Assessor''s Worksheet'!F215="low",1,"")</f>
        <v/>
      </c>
      <c r="D215" s="65" t="str">
        <f>IF('Assessor''s Worksheet'!F215="medium",1,"")</f>
        <v/>
      </c>
      <c r="E215" s="65" t="str">
        <f>IF('Assessor''s Worksheet'!F215="high",1,"")</f>
        <v/>
      </c>
      <c r="I215"/>
    </row>
    <row r="216" spans="1:9" x14ac:dyDescent="0.25">
      <c r="A216" s="58">
        <f>'Assessor''s Worksheet'!A216</f>
        <v>709</v>
      </c>
      <c r="B216" s="59">
        <f>'Assessor''s Worksheet'!B216</f>
        <v>7.3</v>
      </c>
      <c r="C216" s="65" t="str">
        <f>IF('Assessor''s Worksheet'!F216="low",1,"")</f>
        <v/>
      </c>
      <c r="D216" s="65" t="str">
        <f>IF('Assessor''s Worksheet'!F216="medium",1,"")</f>
        <v/>
      </c>
      <c r="E216" s="65" t="str">
        <f>IF('Assessor''s Worksheet'!F216="high",1,"")</f>
        <v/>
      </c>
      <c r="I216"/>
    </row>
    <row r="217" spans="1:9" x14ac:dyDescent="0.25">
      <c r="A217" s="58">
        <f>'Assessor''s Worksheet'!A217</f>
        <v>710</v>
      </c>
      <c r="B217" s="59" t="str">
        <f>'Assessor''s Worksheet'!B217</f>
        <v>7.3 &amp;7.4</v>
      </c>
      <c r="C217" s="65" t="str">
        <f>IF('Assessor''s Worksheet'!F217="low",1,"")</f>
        <v/>
      </c>
      <c r="D217" s="65" t="str">
        <f>IF('Assessor''s Worksheet'!F217="medium",1,"")</f>
        <v/>
      </c>
      <c r="E217" s="65" t="str">
        <f>IF('Assessor''s Worksheet'!F217="high",1,"")</f>
        <v/>
      </c>
      <c r="I217"/>
    </row>
    <row r="218" spans="1:9" x14ac:dyDescent="0.25">
      <c r="A218" s="58">
        <f>'Assessor''s Worksheet'!A218</f>
        <v>711</v>
      </c>
      <c r="B218" s="59">
        <f>'Assessor''s Worksheet'!B218</f>
        <v>7.3</v>
      </c>
      <c r="C218" s="65" t="str">
        <f>IF('Assessor''s Worksheet'!F218="low",1,"")</f>
        <v/>
      </c>
      <c r="D218" s="65" t="str">
        <f>IF('Assessor''s Worksheet'!F218="medium",1,"")</f>
        <v/>
      </c>
      <c r="E218" s="65" t="str">
        <f>IF('Assessor''s Worksheet'!F218="high",1,"")</f>
        <v/>
      </c>
      <c r="I218"/>
    </row>
    <row r="219" spans="1:9" x14ac:dyDescent="0.25">
      <c r="A219" s="58" t="str">
        <f>'Assessor''s Worksheet'!A219</f>
        <v xml:space="preserve">For customer service area </v>
      </c>
      <c r="B219" s="59">
        <f>'Assessor''s Worksheet'!B219</f>
        <v>0</v>
      </c>
      <c r="C219" s="65" t="str">
        <f>IF('Assessor''s Worksheet'!F219="low",1,"")</f>
        <v/>
      </c>
      <c r="D219" s="65" t="str">
        <f>IF('Assessor''s Worksheet'!F219="medium",1,"")</f>
        <v/>
      </c>
      <c r="E219" s="65" t="str">
        <f>IF('Assessor''s Worksheet'!F219="high",1,"")</f>
        <v/>
      </c>
      <c r="I219"/>
    </row>
    <row r="220" spans="1:9" x14ac:dyDescent="0.25">
      <c r="A220" s="58">
        <f>'Assessor''s Worksheet'!A220</f>
        <v>712</v>
      </c>
      <c r="B220" s="59" t="str">
        <f>'Assessor''s Worksheet'!B220</f>
        <v>7.3.1</v>
      </c>
      <c r="C220" s="65" t="str">
        <f>IF('Assessor''s Worksheet'!F220="low",1,"")</f>
        <v/>
      </c>
      <c r="D220" s="65" t="str">
        <f>IF('Assessor''s Worksheet'!F220="medium",1,"")</f>
        <v/>
      </c>
      <c r="E220" s="65" t="str">
        <f>IF('Assessor''s Worksheet'!F220="high",1,"")</f>
        <v/>
      </c>
    </row>
    <row r="221" spans="1:9" x14ac:dyDescent="0.25">
      <c r="A221" s="58">
        <f>'Assessor''s Worksheet'!A221</f>
        <v>713</v>
      </c>
      <c r="B221" s="59" t="str">
        <f>'Assessor''s Worksheet'!B221</f>
        <v>7.3.1</v>
      </c>
      <c r="C221" s="65" t="str">
        <f>IF('Assessor''s Worksheet'!F221="low",1,"")</f>
        <v/>
      </c>
      <c r="D221" s="65" t="str">
        <f>IF('Assessor''s Worksheet'!F221="medium",1,"")</f>
        <v/>
      </c>
      <c r="E221" s="65" t="str">
        <f>IF('Assessor''s Worksheet'!F221="high",1,"")</f>
        <v/>
      </c>
    </row>
    <row r="222" spans="1:9" x14ac:dyDescent="0.25">
      <c r="A222" s="58">
        <f>'Assessor''s Worksheet'!A222</f>
        <v>714</v>
      </c>
      <c r="B222" s="59" t="str">
        <f>'Assessor''s Worksheet'!B222</f>
        <v>7.3.1</v>
      </c>
      <c r="C222" s="65" t="str">
        <f>IF('Assessor''s Worksheet'!F222="low",1,"")</f>
        <v/>
      </c>
      <c r="D222" s="65" t="str">
        <f>IF('Assessor''s Worksheet'!F222="medium",1,"")</f>
        <v/>
      </c>
      <c r="E222" s="65" t="str">
        <f>IF('Assessor''s Worksheet'!F222="high",1,"")</f>
        <v/>
      </c>
    </row>
    <row r="223" spans="1:9" ht="45" x14ac:dyDescent="0.25">
      <c r="A223" s="72" t="str">
        <f>'Assessor''s Worksheet'!A223</f>
        <v>For restricted-access areas (Operation Zone and Security and High Security Zones)</v>
      </c>
      <c r="B223" s="70">
        <f>'Assessor''s Worksheet'!B223</f>
        <v>0</v>
      </c>
      <c r="C223" s="71" t="str">
        <f>IF('Assessor''s Worksheet'!F223="low",1,"")</f>
        <v/>
      </c>
      <c r="D223" s="71" t="str">
        <f>IF('Assessor''s Worksheet'!F223="medium",1,"")</f>
        <v/>
      </c>
      <c r="E223" s="71" t="str">
        <f>IF('Assessor''s Worksheet'!F223="high",1,"")</f>
        <v/>
      </c>
    </row>
    <row r="224" spans="1:9" x14ac:dyDescent="0.25">
      <c r="A224" s="58">
        <f>'Assessor''s Worksheet'!A224</f>
        <v>715</v>
      </c>
      <c r="B224" s="59" t="str">
        <f>'Assessor''s Worksheet'!B224</f>
        <v xml:space="preserve">7.3.2 </v>
      </c>
      <c r="C224" s="65" t="str">
        <f>IF('Assessor''s Worksheet'!F224="low",1,"")</f>
        <v/>
      </c>
      <c r="D224" s="65" t="str">
        <f>IF('Assessor''s Worksheet'!F224="medium",1,"")</f>
        <v/>
      </c>
      <c r="E224" s="65" t="str">
        <f>IF('Assessor''s Worksheet'!F224="high",1,"")</f>
        <v/>
      </c>
    </row>
    <row r="225" spans="1:5" x14ac:dyDescent="0.25">
      <c r="A225" s="58">
        <f>'Assessor''s Worksheet'!A225</f>
        <v>716</v>
      </c>
      <c r="B225" s="59" t="str">
        <f>'Assessor''s Worksheet'!B225</f>
        <v>7.3.2</v>
      </c>
      <c r="C225" s="65" t="str">
        <f>IF('Assessor''s Worksheet'!F225="low",1,"")</f>
        <v/>
      </c>
      <c r="D225" s="65" t="str">
        <f>IF('Assessor''s Worksheet'!F225="medium",1,"")</f>
        <v/>
      </c>
      <c r="E225" s="65" t="str">
        <f>IF('Assessor''s Worksheet'!F225="high",1,"")</f>
        <v/>
      </c>
    </row>
    <row r="226" spans="1:5" x14ac:dyDescent="0.25">
      <c r="A226" s="58">
        <f>'Assessor''s Worksheet'!A226</f>
        <v>717</v>
      </c>
      <c r="B226" s="59" t="str">
        <f>'Assessor''s Worksheet'!B226</f>
        <v>7.3.3</v>
      </c>
      <c r="C226" s="65" t="str">
        <f>IF('Assessor''s Worksheet'!F226="low",1,"")</f>
        <v/>
      </c>
      <c r="D226" s="65" t="str">
        <f>IF('Assessor''s Worksheet'!F226="medium",1,"")</f>
        <v/>
      </c>
      <c r="E226" s="65" t="str">
        <f>IF('Assessor''s Worksheet'!F226="high",1,"")</f>
        <v/>
      </c>
    </row>
    <row r="227" spans="1:5" x14ac:dyDescent="0.25">
      <c r="A227" s="58">
        <f>'Assessor''s Worksheet'!A227</f>
        <v>718</v>
      </c>
      <c r="B227" s="59" t="str">
        <f>'Assessor''s Worksheet'!B227</f>
        <v>7.3.3</v>
      </c>
      <c r="C227" s="65" t="str">
        <f>IF('Assessor''s Worksheet'!F227="low",1,"")</f>
        <v/>
      </c>
      <c r="D227" s="65" t="str">
        <f>IF('Assessor''s Worksheet'!F227="medium",1,"")</f>
        <v/>
      </c>
      <c r="E227" s="65" t="str">
        <f>IF('Assessor''s Worksheet'!F227="high",1,"")</f>
        <v/>
      </c>
    </row>
    <row r="228" spans="1:5" x14ac:dyDescent="0.25">
      <c r="A228" s="58">
        <f>'Assessor''s Worksheet'!A228</f>
        <v>719</v>
      </c>
      <c r="B228" s="59" t="str">
        <f>'Assessor''s Worksheet'!B228</f>
        <v>7.3.3</v>
      </c>
      <c r="C228" s="65" t="str">
        <f>IF('Assessor''s Worksheet'!F228="low",1,"")</f>
        <v/>
      </c>
      <c r="D228" s="65" t="str">
        <f>IF('Assessor''s Worksheet'!F228="medium",1,"")</f>
        <v/>
      </c>
      <c r="E228" s="65" t="str">
        <f>IF('Assessor''s Worksheet'!F228="high",1,"")</f>
        <v/>
      </c>
    </row>
    <row r="229" spans="1:5" x14ac:dyDescent="0.25">
      <c r="A229" s="72" t="str">
        <f>'Assessor''s Worksheet'!A229</f>
        <v>7.4   Access Control and Monitoring</v>
      </c>
      <c r="B229" s="70">
        <f>'Assessor''s Worksheet'!B229</f>
        <v>0</v>
      </c>
      <c r="C229" s="71" t="str">
        <f>IF('Assessor''s Worksheet'!F229="low",1,"")</f>
        <v/>
      </c>
      <c r="D229" s="71" t="str">
        <f>IF('Assessor''s Worksheet'!F229="medium",1,"")</f>
        <v/>
      </c>
      <c r="E229" s="65" t="str">
        <f>IF('Assessor''s Worksheet'!F229="high",1,"")</f>
        <v/>
      </c>
    </row>
    <row r="230" spans="1:5" x14ac:dyDescent="0.25">
      <c r="A230" s="58">
        <f>'Assessor''s Worksheet'!A230</f>
        <v>720</v>
      </c>
      <c r="B230" s="59">
        <f>'Assessor''s Worksheet'!B230</f>
        <v>7.4</v>
      </c>
      <c r="C230" s="65" t="str">
        <f>IF('Assessor''s Worksheet'!F230="low",1,"")</f>
        <v/>
      </c>
      <c r="D230" s="65" t="str">
        <f>IF('Assessor''s Worksheet'!F230="medium",1,"")</f>
        <v/>
      </c>
      <c r="E230" s="65" t="str">
        <f>IF('Assessor''s Worksheet'!F230="high",1,"")</f>
        <v/>
      </c>
    </row>
    <row r="231" spans="1:5" x14ac:dyDescent="0.25">
      <c r="A231" s="58">
        <f>'Assessor''s Worksheet'!A231</f>
        <v>721</v>
      </c>
      <c r="B231" s="59">
        <f>'Assessor''s Worksheet'!B231</f>
        <v>7.4</v>
      </c>
      <c r="C231" s="65" t="str">
        <f>IF('Assessor''s Worksheet'!F231="low",1,"")</f>
        <v/>
      </c>
      <c r="D231" s="65" t="str">
        <f>IF('Assessor''s Worksheet'!F231="medium",1,"")</f>
        <v/>
      </c>
      <c r="E231" s="65" t="str">
        <f>IF('Assessor''s Worksheet'!F231="high",1,"")</f>
        <v/>
      </c>
    </row>
    <row r="232" spans="1:5" x14ac:dyDescent="0.25">
      <c r="A232" s="58">
        <f>'Assessor''s Worksheet'!A232</f>
        <v>722</v>
      </c>
      <c r="B232" s="59">
        <f>'Assessor''s Worksheet'!B232</f>
        <v>7.4</v>
      </c>
      <c r="C232" s="65" t="str">
        <f>IF('Assessor''s Worksheet'!F232="low",1,"")</f>
        <v/>
      </c>
      <c r="D232" s="65" t="str">
        <f>IF('Assessor''s Worksheet'!F232="medium",1,"")</f>
        <v/>
      </c>
      <c r="E232" s="65" t="str">
        <f>IF('Assessor''s Worksheet'!F232="high",1,"")</f>
        <v/>
      </c>
    </row>
    <row r="233" spans="1:5" x14ac:dyDescent="0.25">
      <c r="A233" s="58">
        <f>'Assessor''s Worksheet'!A233</f>
        <v>723</v>
      </c>
      <c r="B233" s="59">
        <f>'Assessor''s Worksheet'!B233</f>
        <v>7.4</v>
      </c>
      <c r="C233" s="65" t="str">
        <f>IF('Assessor''s Worksheet'!F233="low",1,"")</f>
        <v/>
      </c>
      <c r="D233" s="65" t="str">
        <f>IF('Assessor''s Worksheet'!F233="medium",1,"")</f>
        <v/>
      </c>
      <c r="E233" s="65" t="str">
        <f>IF('Assessor''s Worksheet'!F233="high",1,"")</f>
        <v/>
      </c>
    </row>
    <row r="234" spans="1:5" x14ac:dyDescent="0.25">
      <c r="A234" s="58">
        <f>'Assessor''s Worksheet'!A234</f>
        <v>724</v>
      </c>
      <c r="B234" s="59">
        <f>'Assessor''s Worksheet'!B234</f>
        <v>7.4</v>
      </c>
      <c r="C234" s="65" t="str">
        <f>IF('Assessor''s Worksheet'!F234="low",1,"")</f>
        <v/>
      </c>
      <c r="D234" s="65" t="str">
        <f>IF('Assessor''s Worksheet'!F234="medium",1,"")</f>
        <v/>
      </c>
      <c r="E234" s="65" t="str">
        <f>IF('Assessor''s Worksheet'!F234="high",1,"")</f>
        <v/>
      </c>
    </row>
    <row r="235" spans="1:5" x14ac:dyDescent="0.25">
      <c r="A235" s="58">
        <f>'Assessor''s Worksheet'!A235</f>
        <v>725</v>
      </c>
      <c r="B235" s="59">
        <f>'Assessor''s Worksheet'!B235</f>
        <v>7.4</v>
      </c>
      <c r="C235" s="65" t="str">
        <f>IF('Assessor''s Worksheet'!F235="low",1,"")</f>
        <v/>
      </c>
      <c r="D235" s="65" t="str">
        <f>IF('Assessor''s Worksheet'!F235="medium",1,"")</f>
        <v/>
      </c>
      <c r="E235" s="65" t="str">
        <f>IF('Assessor''s Worksheet'!F235="high",1,"")</f>
        <v/>
      </c>
    </row>
    <row r="236" spans="1:5" x14ac:dyDescent="0.25">
      <c r="A236" s="58">
        <f>'Assessor''s Worksheet'!A236</f>
        <v>726</v>
      </c>
      <c r="B236" s="59">
        <f>'Assessor''s Worksheet'!B236</f>
        <v>7.4</v>
      </c>
      <c r="C236" s="65" t="str">
        <f>IF('Assessor''s Worksheet'!F236="low",1,"")</f>
        <v/>
      </c>
      <c r="D236" s="65" t="str">
        <f>IF('Assessor''s Worksheet'!F236="medium",1,"")</f>
        <v/>
      </c>
      <c r="E236" s="65" t="str">
        <f>IF('Assessor''s Worksheet'!F236="high",1,"")</f>
        <v/>
      </c>
    </row>
    <row r="237" spans="1:5" x14ac:dyDescent="0.25">
      <c r="A237" s="58">
        <f>'Assessor''s Worksheet'!A237</f>
        <v>727</v>
      </c>
      <c r="B237" s="59">
        <f>'Assessor''s Worksheet'!B237</f>
        <v>7.4</v>
      </c>
      <c r="C237" s="65" t="str">
        <f>IF('Assessor''s Worksheet'!F237="low",1,"")</f>
        <v/>
      </c>
      <c r="D237" s="65" t="str">
        <f>IF('Assessor''s Worksheet'!F237="medium",1,"")</f>
        <v/>
      </c>
      <c r="E237" s="65" t="str">
        <f>IF('Assessor''s Worksheet'!F237="high",1,"")</f>
        <v/>
      </c>
    </row>
    <row r="238" spans="1:5" x14ac:dyDescent="0.25">
      <c r="A238" s="58">
        <f>'Assessor''s Worksheet'!A238</f>
        <v>728</v>
      </c>
      <c r="B238" s="59">
        <f>'Assessor''s Worksheet'!B238</f>
        <v>7.4</v>
      </c>
      <c r="C238" s="65" t="str">
        <f>IF('Assessor''s Worksheet'!F238="low",1,"")</f>
        <v/>
      </c>
      <c r="D238" s="65" t="str">
        <f>IF('Assessor''s Worksheet'!F238="medium",1,"")</f>
        <v/>
      </c>
      <c r="E238" s="65" t="str">
        <f>IF('Assessor''s Worksheet'!F238="high",1,"")</f>
        <v/>
      </c>
    </row>
    <row r="239" spans="1:5" x14ac:dyDescent="0.25">
      <c r="A239" s="58">
        <f>'Assessor''s Worksheet'!A239</f>
        <v>729</v>
      </c>
      <c r="B239" s="59">
        <f>'Assessor''s Worksheet'!B239</f>
        <v>7.4</v>
      </c>
      <c r="C239" s="65" t="str">
        <f>IF('Assessor''s Worksheet'!F239="low",1,"")</f>
        <v/>
      </c>
      <c r="D239" s="65" t="str">
        <f>IF('Assessor''s Worksheet'!F239="medium",1,"")</f>
        <v/>
      </c>
      <c r="E239" s="65" t="str">
        <f>IF('Assessor''s Worksheet'!F239="high",1,"")</f>
        <v/>
      </c>
    </row>
    <row r="240" spans="1:5" ht="45" x14ac:dyDescent="0.25">
      <c r="A240" s="72" t="str">
        <f>'Assessor''s Worksheet'!A240</f>
        <v xml:space="preserve">7.5   Other Physical Security Protection and Practices     
</v>
      </c>
      <c r="B240" s="70">
        <f>'Assessor''s Worksheet'!B240</f>
        <v>0</v>
      </c>
      <c r="C240" s="71" t="str">
        <f>IF('Assessor''s Worksheet'!F240="low",1,"")</f>
        <v/>
      </c>
      <c r="D240" s="71" t="str">
        <f>IF('Assessor''s Worksheet'!F240="medium",1,"")</f>
        <v/>
      </c>
      <c r="E240" s="71" t="str">
        <f>IF('Assessor''s Worksheet'!F240="high",1,"")</f>
        <v/>
      </c>
    </row>
    <row r="241" spans="1:5" x14ac:dyDescent="0.25">
      <c r="A241" s="58">
        <f>'Assessor''s Worksheet'!A241</f>
        <v>730</v>
      </c>
      <c r="B241" s="59">
        <f>'Assessor''s Worksheet'!B241</f>
        <v>7.5</v>
      </c>
      <c r="C241" s="65" t="str">
        <f>IF('Assessor''s Worksheet'!F241="low",1,"")</f>
        <v/>
      </c>
      <c r="D241" s="65" t="str">
        <f>IF('Assessor''s Worksheet'!F241="medium",1,"")</f>
        <v/>
      </c>
      <c r="E241" s="65" t="str">
        <f>IF('Assessor''s Worksheet'!F241="high",1,"")</f>
        <v/>
      </c>
    </row>
    <row r="242" spans="1:5" x14ac:dyDescent="0.25">
      <c r="A242" s="58">
        <f>'Assessor''s Worksheet'!A242</f>
        <v>731</v>
      </c>
      <c r="B242" s="59">
        <f>'Assessor''s Worksheet'!B242</f>
        <v>7.5</v>
      </c>
      <c r="C242" s="65" t="str">
        <f>IF('Assessor''s Worksheet'!F242="low",1,"")</f>
        <v/>
      </c>
      <c r="D242" s="65" t="str">
        <f>IF('Assessor''s Worksheet'!F242="medium",1,"")</f>
        <v/>
      </c>
      <c r="E242" s="65" t="str">
        <f>IF('Assessor''s Worksheet'!F242="high",1,"")</f>
        <v/>
      </c>
    </row>
    <row r="243" spans="1:5" x14ac:dyDescent="0.25">
      <c r="A243" s="58">
        <f>'Assessor''s Worksheet'!A243</f>
        <v>732</v>
      </c>
      <c r="B243" s="59">
        <f>'Assessor''s Worksheet'!B243</f>
        <v>7.5</v>
      </c>
      <c r="C243" s="65" t="str">
        <f>IF('Assessor''s Worksheet'!F243="low",1,"")</f>
        <v/>
      </c>
      <c r="D243" s="65" t="str">
        <f>IF('Assessor''s Worksheet'!F243="medium",1,"")</f>
        <v/>
      </c>
      <c r="E243" s="65" t="str">
        <f>IF('Assessor''s Worksheet'!F243="high",1,"")</f>
        <v/>
      </c>
    </row>
    <row r="244" spans="1:5" ht="30" x14ac:dyDescent="0.25">
      <c r="A244" s="72" t="str">
        <f>'Assessor''s Worksheet'!A244</f>
        <v>Chapter 8 - Information Technology Security</v>
      </c>
      <c r="B244" s="70">
        <f>'Assessor''s Worksheet'!B244</f>
        <v>0</v>
      </c>
      <c r="C244" s="71" t="str">
        <f>IF('Assessor''s Worksheet'!F244="low",1,"")</f>
        <v/>
      </c>
      <c r="D244" s="71" t="str">
        <f>IF('Assessor''s Worksheet'!F244="medium",1,"")</f>
        <v/>
      </c>
      <c r="E244" s="71" t="str">
        <f>IF('Assessor''s Worksheet'!F244="high",1,"")</f>
        <v/>
      </c>
    </row>
    <row r="245" spans="1:5" x14ac:dyDescent="0.25">
      <c r="A245" s="72" t="str">
        <f>'Assessor''s Worksheet'!A245</f>
        <v>8.2   IT Security Policies and Practices</v>
      </c>
      <c r="B245" s="70">
        <f>'Assessor''s Worksheet'!B245</f>
        <v>0</v>
      </c>
      <c r="C245" s="71" t="str">
        <f>IF('Assessor''s Worksheet'!F245="low",1,"")</f>
        <v/>
      </c>
      <c r="D245" s="71" t="str">
        <f>IF('Assessor''s Worksheet'!F245="medium",1,"")</f>
        <v/>
      </c>
      <c r="E245" s="71" t="str">
        <f>IF('Assessor''s Worksheet'!F245="high",1,"")</f>
        <v/>
      </c>
    </row>
    <row r="246" spans="1:5" x14ac:dyDescent="0.25">
      <c r="A246" s="58">
        <f>'Assessor''s Worksheet'!A246</f>
        <v>801</v>
      </c>
      <c r="B246" s="59">
        <f>'Assessor''s Worksheet'!B246</f>
        <v>8.1999999999999993</v>
      </c>
      <c r="C246" s="65" t="str">
        <f>IF('Assessor''s Worksheet'!F246="low",1,"")</f>
        <v/>
      </c>
      <c r="D246" s="65" t="str">
        <f>IF('Assessor''s Worksheet'!F246="medium",1,"")</f>
        <v/>
      </c>
      <c r="E246" s="65" t="str">
        <f>IF('Assessor''s Worksheet'!F246="high",1,"")</f>
        <v/>
      </c>
    </row>
    <row r="247" spans="1:5" x14ac:dyDescent="0.25">
      <c r="A247" s="58">
        <f>'Assessor''s Worksheet'!A247</f>
        <v>802</v>
      </c>
      <c r="B247" s="59">
        <f>'Assessor''s Worksheet'!B247</f>
        <v>8.1999999999999993</v>
      </c>
      <c r="C247" s="65" t="str">
        <f>IF('Assessor''s Worksheet'!F247="low",1,"")</f>
        <v/>
      </c>
      <c r="D247" s="65" t="str">
        <f>IF('Assessor''s Worksheet'!F247="medium",1,"")</f>
        <v/>
      </c>
      <c r="E247" s="65" t="str">
        <f>IF('Assessor''s Worksheet'!F247="high",1,"")</f>
        <v/>
      </c>
    </row>
    <row r="248" spans="1:5" x14ac:dyDescent="0.25">
      <c r="A248" s="58">
        <f>'Assessor''s Worksheet'!A248</f>
        <v>803</v>
      </c>
      <c r="B248" s="59">
        <f>'Assessor''s Worksheet'!B248</f>
        <v>8.1999999999999993</v>
      </c>
      <c r="C248" s="65" t="str">
        <f>IF('Assessor''s Worksheet'!F248="low",1,"")</f>
        <v/>
      </c>
      <c r="D248" s="65" t="str">
        <f>IF('Assessor''s Worksheet'!F248="medium",1,"")</f>
        <v/>
      </c>
      <c r="E248" s="65" t="str">
        <f>IF('Assessor''s Worksheet'!F248="high",1,"")</f>
        <v/>
      </c>
    </row>
    <row r="249" spans="1:5" x14ac:dyDescent="0.25">
      <c r="A249" s="58">
        <f>'Assessor''s Worksheet'!A249</f>
        <v>804</v>
      </c>
      <c r="B249" s="59">
        <f>'Assessor''s Worksheet'!B249</f>
        <v>8.1999999999999993</v>
      </c>
      <c r="C249" s="65" t="str">
        <f>IF('Assessor''s Worksheet'!F249="low",1,"")</f>
        <v/>
      </c>
      <c r="D249" s="65" t="str">
        <f>IF('Assessor''s Worksheet'!F249="medium",1,"")</f>
        <v/>
      </c>
      <c r="E249" s="65" t="str">
        <f>IF('Assessor''s Worksheet'!F249="high",1,"")</f>
        <v/>
      </c>
    </row>
    <row r="250" spans="1:5" x14ac:dyDescent="0.25">
      <c r="A250" s="58">
        <f>'Assessor''s Worksheet'!A250</f>
        <v>805</v>
      </c>
      <c r="B250" s="59">
        <f>'Assessor''s Worksheet'!B250</f>
        <v>8.1999999999999993</v>
      </c>
      <c r="C250" s="65" t="str">
        <f>IF('Assessor''s Worksheet'!F250="low",1,"")</f>
        <v/>
      </c>
      <c r="D250" s="65" t="str">
        <f>IF('Assessor''s Worksheet'!F250="medium",1,"")</f>
        <v/>
      </c>
      <c r="E250" s="65" t="str">
        <f>IF('Assessor''s Worksheet'!F250="high",1,"")</f>
        <v/>
      </c>
    </row>
    <row r="251" spans="1:5" x14ac:dyDescent="0.25">
      <c r="A251" s="58">
        <f>'Assessor''s Worksheet'!A251</f>
        <v>806</v>
      </c>
      <c r="B251" s="59">
        <f>'Assessor''s Worksheet'!B251</f>
        <v>8.1999999999999993</v>
      </c>
      <c r="C251" s="65" t="str">
        <f>IF('Assessor''s Worksheet'!F251="low",1,"")</f>
        <v/>
      </c>
      <c r="D251" s="65" t="str">
        <f>IF('Assessor''s Worksheet'!F251="medium",1,"")</f>
        <v/>
      </c>
      <c r="E251" s="65" t="str">
        <f>IF('Assessor''s Worksheet'!F251="high",1,"")</f>
        <v/>
      </c>
    </row>
    <row r="252" spans="1:5" x14ac:dyDescent="0.25">
      <c r="A252" s="58">
        <f>'Assessor''s Worksheet'!A252</f>
        <v>807</v>
      </c>
      <c r="B252" s="59">
        <f>'Assessor''s Worksheet'!B252</f>
        <v>8.1999999999999993</v>
      </c>
      <c r="C252" s="65" t="str">
        <f>IF('Assessor''s Worksheet'!F252="low",1,"")</f>
        <v/>
      </c>
      <c r="D252" s="65" t="str">
        <f>IF('Assessor''s Worksheet'!F252="medium",1,"")</f>
        <v/>
      </c>
      <c r="E252" s="65" t="str">
        <f>IF('Assessor''s Worksheet'!F252="high",1,"")</f>
        <v/>
      </c>
    </row>
    <row r="253" spans="1:5" x14ac:dyDescent="0.25">
      <c r="A253" s="58">
        <f>'Assessor''s Worksheet'!A253</f>
        <v>808</v>
      </c>
      <c r="B253" s="59">
        <f>'Assessor''s Worksheet'!B253</f>
        <v>8.1999999999999993</v>
      </c>
      <c r="C253" s="65" t="str">
        <f>IF('Assessor''s Worksheet'!F253="low",1,"")</f>
        <v/>
      </c>
      <c r="D253" s="65" t="str">
        <f>IF('Assessor''s Worksheet'!F253="medium",1,"")</f>
        <v/>
      </c>
      <c r="E253" s="65" t="str">
        <f>IF('Assessor''s Worksheet'!F253="high",1,"")</f>
        <v/>
      </c>
    </row>
    <row r="254" spans="1:5" x14ac:dyDescent="0.25">
      <c r="A254" s="58">
        <f>'Assessor''s Worksheet'!A254</f>
        <v>809</v>
      </c>
      <c r="B254" s="59">
        <f>'Assessor''s Worksheet'!B254</f>
        <v>8.1999999999999993</v>
      </c>
      <c r="C254" s="65" t="str">
        <f>IF('Assessor''s Worksheet'!F254="low",1,"")</f>
        <v/>
      </c>
      <c r="D254" s="65" t="str">
        <f>IF('Assessor''s Worksheet'!F254="medium",1,"")</f>
        <v/>
      </c>
      <c r="E254" s="65" t="str">
        <f>IF('Assessor''s Worksheet'!F254="high",1,"")</f>
        <v/>
      </c>
    </row>
    <row r="255" spans="1:5" x14ac:dyDescent="0.25">
      <c r="A255" s="58">
        <f>'Assessor''s Worksheet'!A255</f>
        <v>810</v>
      </c>
      <c r="B255" s="59">
        <f>'Assessor''s Worksheet'!B255</f>
        <v>8.1999999999999993</v>
      </c>
      <c r="C255" s="65" t="str">
        <f>IF('Assessor''s Worksheet'!F255="low",1,"")</f>
        <v/>
      </c>
      <c r="D255" s="65" t="str">
        <f>IF('Assessor''s Worksheet'!F255="medium",1,"")</f>
        <v/>
      </c>
      <c r="E255" s="65" t="str">
        <f>IF('Assessor''s Worksheet'!F255="high",1,"")</f>
        <v/>
      </c>
    </row>
    <row r="256" spans="1:5" x14ac:dyDescent="0.25">
      <c r="A256" s="58">
        <f>'Assessor''s Worksheet'!A256</f>
        <v>811</v>
      </c>
      <c r="B256" s="59">
        <f>'Assessor''s Worksheet'!B256</f>
        <v>8.1999999999999993</v>
      </c>
      <c r="C256" s="65" t="str">
        <f>IF('Assessor''s Worksheet'!F256="low",1,"")</f>
        <v/>
      </c>
      <c r="D256" s="65" t="str">
        <f>IF('Assessor''s Worksheet'!F256="medium",1,"")</f>
        <v/>
      </c>
      <c r="E256" s="65" t="str">
        <f>IF('Assessor''s Worksheet'!F256="high",1,"")</f>
        <v/>
      </c>
    </row>
    <row r="257" spans="1:5" x14ac:dyDescent="0.25">
      <c r="A257" s="58">
        <f>'Assessor''s Worksheet'!A257</f>
        <v>812</v>
      </c>
      <c r="B257" s="59">
        <f>'Assessor''s Worksheet'!B257</f>
        <v>8.1999999999999993</v>
      </c>
      <c r="C257" s="65" t="str">
        <f>IF('Assessor''s Worksheet'!F257="low",1,"")</f>
        <v/>
      </c>
      <c r="D257" s="65" t="str">
        <f>IF('Assessor''s Worksheet'!F257="medium",1,"")</f>
        <v/>
      </c>
      <c r="E257" s="65" t="str">
        <f>IF('Assessor''s Worksheet'!F257="high",1,"")</f>
        <v/>
      </c>
    </row>
    <row r="258" spans="1:5" x14ac:dyDescent="0.25">
      <c r="A258" s="72" t="str">
        <f>'Assessor''s Worksheet'!A258</f>
        <v>8.3   User Security</v>
      </c>
      <c r="B258" s="70">
        <f>'Assessor''s Worksheet'!B258</f>
        <v>0</v>
      </c>
      <c r="C258" s="71" t="str">
        <f>IF('Assessor''s Worksheet'!F258="low",1,"")</f>
        <v/>
      </c>
      <c r="D258" s="71" t="str">
        <f>IF('Assessor''s Worksheet'!F258="medium",1,"")</f>
        <v/>
      </c>
      <c r="E258" s="71" t="str">
        <f>IF('Assessor''s Worksheet'!F258="high",1,"")</f>
        <v/>
      </c>
    </row>
    <row r="259" spans="1:5" x14ac:dyDescent="0.25">
      <c r="A259" s="58">
        <f>'Assessor''s Worksheet'!A259</f>
        <v>813</v>
      </c>
      <c r="B259" s="59" t="str">
        <f>'Assessor''s Worksheet'!B259</f>
        <v>8.3.1</v>
      </c>
      <c r="C259" s="65" t="str">
        <f>IF('Assessor''s Worksheet'!F259="low",1,"")</f>
        <v/>
      </c>
      <c r="D259" s="65" t="str">
        <f>IF('Assessor''s Worksheet'!F259="medium",1,"")</f>
        <v/>
      </c>
      <c r="E259" s="65" t="str">
        <f>IF('Assessor''s Worksheet'!F259="high",1,"")</f>
        <v/>
      </c>
    </row>
    <row r="260" spans="1:5" x14ac:dyDescent="0.25">
      <c r="A260" s="58">
        <f>'Assessor''s Worksheet'!A260</f>
        <v>814</v>
      </c>
      <c r="B260" s="59" t="str">
        <f>'Assessor''s Worksheet'!B260</f>
        <v>8.3.1</v>
      </c>
      <c r="C260" s="65" t="str">
        <f>IF('Assessor''s Worksheet'!F260="low",1,"")</f>
        <v/>
      </c>
      <c r="D260" s="65" t="str">
        <f>IF('Assessor''s Worksheet'!F260="medium",1,"")</f>
        <v/>
      </c>
      <c r="E260" s="65" t="str">
        <f>IF('Assessor''s Worksheet'!F260="high",1,"")</f>
        <v/>
      </c>
    </row>
    <row r="261" spans="1:5" x14ac:dyDescent="0.25">
      <c r="A261" s="58">
        <f>'Assessor''s Worksheet'!A261</f>
        <v>815</v>
      </c>
      <c r="B261" s="59" t="str">
        <f>'Assessor''s Worksheet'!B261</f>
        <v>8.3.1</v>
      </c>
      <c r="C261" s="65" t="str">
        <f>IF('Assessor''s Worksheet'!F261="low",1,"")</f>
        <v/>
      </c>
      <c r="D261" s="65" t="str">
        <f>IF('Assessor''s Worksheet'!F261="medium",1,"")</f>
        <v/>
      </c>
      <c r="E261" s="65" t="str">
        <f>IF('Assessor''s Worksheet'!F261="high",1,"")</f>
        <v/>
      </c>
    </row>
    <row r="262" spans="1:5" x14ac:dyDescent="0.25">
      <c r="A262" s="58">
        <f>'Assessor''s Worksheet'!A262</f>
        <v>816</v>
      </c>
      <c r="B262" s="59" t="str">
        <f>'Assessor''s Worksheet'!B262</f>
        <v>8.3.1</v>
      </c>
      <c r="C262" s="65" t="str">
        <f>IF('Assessor''s Worksheet'!F262="low",1,"")</f>
        <v/>
      </c>
      <c r="D262" s="65" t="str">
        <f>IF('Assessor''s Worksheet'!F262="medium",1,"")</f>
        <v/>
      </c>
      <c r="E262" s="65" t="str">
        <f>IF('Assessor''s Worksheet'!F262="high",1,"")</f>
        <v/>
      </c>
    </row>
    <row r="263" spans="1:5" x14ac:dyDescent="0.25">
      <c r="A263" s="58">
        <f>'Assessor''s Worksheet'!A263</f>
        <v>817</v>
      </c>
      <c r="B263" s="59" t="str">
        <f>'Assessor''s Worksheet'!B263</f>
        <v>8.3.2</v>
      </c>
      <c r="C263" s="65" t="str">
        <f>IF('Assessor''s Worksheet'!F263="low",1,"")</f>
        <v/>
      </c>
      <c r="D263" s="65" t="str">
        <f>IF('Assessor''s Worksheet'!F263="medium",1,"")</f>
        <v/>
      </c>
      <c r="E263" s="65" t="str">
        <f>IF('Assessor''s Worksheet'!F263="high",1,"")</f>
        <v/>
      </c>
    </row>
    <row r="264" spans="1:5" x14ac:dyDescent="0.25">
      <c r="A264" s="58">
        <f>'Assessor''s Worksheet'!A264</f>
        <v>818</v>
      </c>
      <c r="B264" s="59" t="str">
        <f>'Assessor''s Worksheet'!B264</f>
        <v>8.3.2</v>
      </c>
      <c r="C264" s="65" t="str">
        <f>IF('Assessor''s Worksheet'!F264="low",1,"")</f>
        <v/>
      </c>
      <c r="D264" s="65" t="str">
        <f>IF('Assessor''s Worksheet'!F264="medium",1,"")</f>
        <v/>
      </c>
      <c r="E264" s="65" t="str">
        <f>IF('Assessor''s Worksheet'!F264="high",1,"")</f>
        <v/>
      </c>
    </row>
    <row r="265" spans="1:5" x14ac:dyDescent="0.25">
      <c r="A265" s="58">
        <f>'Assessor''s Worksheet'!A265</f>
        <v>819</v>
      </c>
      <c r="B265" s="59" t="str">
        <f>'Assessor''s Worksheet'!B265</f>
        <v>8.3.2</v>
      </c>
      <c r="C265" s="65" t="str">
        <f>IF('Assessor''s Worksheet'!F265="low",1,"")</f>
        <v/>
      </c>
      <c r="D265" s="65" t="str">
        <f>IF('Assessor''s Worksheet'!F265="medium",1,"")</f>
        <v/>
      </c>
      <c r="E265" s="65" t="str">
        <f>IF('Assessor''s Worksheet'!F265="high",1,"")</f>
        <v/>
      </c>
    </row>
    <row r="266" spans="1:5" x14ac:dyDescent="0.25">
      <c r="A266" s="58">
        <f>'Assessor''s Worksheet'!A266</f>
        <v>820</v>
      </c>
      <c r="B266" s="59" t="str">
        <f>'Assessor''s Worksheet'!B266</f>
        <v>8.3.2</v>
      </c>
      <c r="C266" s="65" t="str">
        <f>IF('Assessor''s Worksheet'!F266="low",1,"")</f>
        <v/>
      </c>
      <c r="D266" s="65" t="str">
        <f>IF('Assessor''s Worksheet'!F266="medium",1,"")</f>
        <v/>
      </c>
      <c r="E266" s="65" t="str">
        <f>IF('Assessor''s Worksheet'!F266="high",1,"")</f>
        <v/>
      </c>
    </row>
    <row r="267" spans="1:5" x14ac:dyDescent="0.25">
      <c r="A267" s="72" t="str">
        <f>'Assessor''s Worksheet'!A267</f>
        <v xml:space="preserve"> 8.4   IT Personnel</v>
      </c>
      <c r="B267" s="70">
        <f>'Assessor''s Worksheet'!B267</f>
        <v>0</v>
      </c>
      <c r="C267" s="71" t="str">
        <f>IF('Assessor''s Worksheet'!F267="low",1,"")</f>
        <v/>
      </c>
      <c r="D267" s="71" t="str">
        <f>IF('Assessor''s Worksheet'!F267="medium",1,"")</f>
        <v/>
      </c>
      <c r="E267" s="71" t="str">
        <f>IF('Assessor''s Worksheet'!F267="high",1,"")</f>
        <v/>
      </c>
    </row>
    <row r="268" spans="1:5" x14ac:dyDescent="0.25">
      <c r="A268" s="58">
        <f>'Assessor''s Worksheet'!A268</f>
        <v>821</v>
      </c>
      <c r="B268" s="59">
        <f>'Assessor''s Worksheet'!B268</f>
        <v>8.4</v>
      </c>
      <c r="C268" s="65" t="str">
        <f>IF('Assessor''s Worksheet'!F268="low",1,"")</f>
        <v/>
      </c>
      <c r="D268" s="65" t="str">
        <f>IF('Assessor''s Worksheet'!F268="medium",1,"")</f>
        <v/>
      </c>
      <c r="E268" s="65" t="str">
        <f>IF('Assessor''s Worksheet'!F268="high",1,"")</f>
        <v/>
      </c>
    </row>
    <row r="269" spans="1:5" x14ac:dyDescent="0.25">
      <c r="A269" s="58">
        <f>'Assessor''s Worksheet'!A269</f>
        <v>822</v>
      </c>
      <c r="B269" s="59">
        <f>'Assessor''s Worksheet'!B269</f>
        <v>8.4</v>
      </c>
      <c r="C269" s="65" t="str">
        <f>IF('Assessor''s Worksheet'!F269="low",1,"")</f>
        <v/>
      </c>
      <c r="D269" s="65" t="str">
        <f>IF('Assessor''s Worksheet'!F269="medium",1,"")</f>
        <v/>
      </c>
      <c r="E269" s="65" t="str">
        <f>IF('Assessor''s Worksheet'!F269="high",1,"")</f>
        <v/>
      </c>
    </row>
    <row r="270" spans="1:5" x14ac:dyDescent="0.25">
      <c r="A270" s="58">
        <f>'Assessor''s Worksheet'!A270</f>
        <v>823</v>
      </c>
      <c r="B270" s="59">
        <f>'Assessor''s Worksheet'!B270</f>
        <v>8.4</v>
      </c>
      <c r="C270" s="65" t="str">
        <f>IF('Assessor''s Worksheet'!F270="low",1,"")</f>
        <v/>
      </c>
      <c r="D270" s="65" t="str">
        <f>IF('Assessor''s Worksheet'!F270="medium",1,"")</f>
        <v/>
      </c>
      <c r="E270" s="65" t="str">
        <f>IF('Assessor''s Worksheet'!F270="high",1,"")</f>
        <v/>
      </c>
    </row>
    <row r="271" spans="1:5" x14ac:dyDescent="0.25">
      <c r="A271" s="58">
        <f>'Assessor''s Worksheet'!A271</f>
        <v>824</v>
      </c>
      <c r="B271" s="59">
        <f>'Assessor''s Worksheet'!B271</f>
        <v>8.4</v>
      </c>
      <c r="C271" s="65" t="str">
        <f>IF('Assessor''s Worksheet'!F271="low",1,"")</f>
        <v/>
      </c>
      <c r="D271" s="65" t="str">
        <f>IF('Assessor''s Worksheet'!F271="medium",1,"")</f>
        <v/>
      </c>
      <c r="E271" s="65" t="str">
        <f>IF('Assessor''s Worksheet'!F271="high",1,"")</f>
        <v/>
      </c>
    </row>
    <row r="272" spans="1:5" ht="45" x14ac:dyDescent="0.25">
      <c r="A272" s="72" t="str">
        <f>'Assessor''s Worksheet'!A272</f>
        <v>Chapter 9 - Protecting and Promoting Personnel and 
Agency Integrity</v>
      </c>
      <c r="B272" s="70">
        <f>'Assessor''s Worksheet'!B272</f>
        <v>0</v>
      </c>
      <c r="C272" s="71" t="str">
        <f>IF('Assessor''s Worksheet'!F272="low",1,"")</f>
        <v/>
      </c>
      <c r="D272" s="71" t="str">
        <f>IF('Assessor''s Worksheet'!F272="medium",1,"")</f>
        <v/>
      </c>
      <c r="E272" s="71" t="str">
        <f>IF('Assessor''s Worksheet'!F272="high",1,"")</f>
        <v/>
      </c>
    </row>
    <row r="273" spans="1:5" ht="30" x14ac:dyDescent="0.25">
      <c r="A273" s="72" t="str">
        <f>'Assessor''s Worksheet'!A273</f>
        <v>9.2   Security Clearances and Security Briefings</v>
      </c>
      <c r="B273" s="70">
        <f>'Assessor''s Worksheet'!B273</f>
        <v>0</v>
      </c>
      <c r="C273" s="71" t="str">
        <f>IF('Assessor''s Worksheet'!F273="low",1,"")</f>
        <v/>
      </c>
      <c r="D273" s="71" t="str">
        <f>IF('Assessor''s Worksheet'!F273="medium",1,"")</f>
        <v/>
      </c>
      <c r="E273" s="71" t="str">
        <f>IF('Assessor''s Worksheet'!F273="high",1,"")</f>
        <v/>
      </c>
    </row>
    <row r="274" spans="1:5" x14ac:dyDescent="0.25">
      <c r="A274" s="58">
        <f>'Assessor''s Worksheet'!A274</f>
        <v>901</v>
      </c>
      <c r="B274" s="59" t="str">
        <f>'Assessor''s Worksheet'!B274</f>
        <v>9.2.1</v>
      </c>
      <c r="C274" s="65" t="str">
        <f>IF('Assessor''s Worksheet'!F274="low",1,"")</f>
        <v/>
      </c>
      <c r="D274" s="65" t="str">
        <f>IF('Assessor''s Worksheet'!F274="medium",1,"")</f>
        <v/>
      </c>
      <c r="E274" s="65" t="str">
        <f>IF('Assessor''s Worksheet'!F274="high",1,"")</f>
        <v/>
      </c>
    </row>
    <row r="275" spans="1:5" x14ac:dyDescent="0.25">
      <c r="A275" s="58">
        <f>'Assessor''s Worksheet'!A275</f>
        <v>902</v>
      </c>
      <c r="B275" s="59" t="str">
        <f>'Assessor''s Worksheet'!B275</f>
        <v>9.2.1</v>
      </c>
      <c r="C275" s="65" t="str">
        <f>IF('Assessor''s Worksheet'!F275="low",1,"")</f>
        <v/>
      </c>
      <c r="D275" s="65" t="str">
        <f>IF('Assessor''s Worksheet'!F275="medium",1,"")</f>
        <v/>
      </c>
      <c r="E275" s="65" t="str">
        <f>IF('Assessor''s Worksheet'!F275="high",1,"")</f>
        <v/>
      </c>
    </row>
    <row r="276" spans="1:5" x14ac:dyDescent="0.25">
      <c r="A276" s="58">
        <f>'Assessor''s Worksheet'!A276</f>
        <v>903</v>
      </c>
      <c r="B276" s="59" t="str">
        <f>'Assessor''s Worksheet'!B276</f>
        <v>9.2.1</v>
      </c>
      <c r="C276" s="65" t="str">
        <f>IF('Assessor''s Worksheet'!F276="low",1,"")</f>
        <v/>
      </c>
      <c r="D276" s="65" t="str">
        <f>IF('Assessor''s Worksheet'!F276="medium",1,"")</f>
        <v/>
      </c>
      <c r="E276" s="65" t="str">
        <f>IF('Assessor''s Worksheet'!F276="high",1,"")</f>
        <v/>
      </c>
    </row>
    <row r="277" spans="1:5" x14ac:dyDescent="0.25">
      <c r="A277" s="58">
        <f>'Assessor''s Worksheet'!A277</f>
        <v>904</v>
      </c>
      <c r="B277" s="59" t="str">
        <f>'Assessor''s Worksheet'!B277</f>
        <v>9.2.1</v>
      </c>
      <c r="C277" s="65" t="str">
        <f>IF('Assessor''s Worksheet'!F277="low",1,"")</f>
        <v/>
      </c>
      <c r="D277" s="65" t="str">
        <f>IF('Assessor''s Worksheet'!F277="medium",1,"")</f>
        <v/>
      </c>
      <c r="E277" s="65" t="str">
        <f>IF('Assessor''s Worksheet'!F277="high",1,"")</f>
        <v/>
      </c>
    </row>
    <row r="278" spans="1:5" x14ac:dyDescent="0.25">
      <c r="A278" s="58">
        <f>'Assessor''s Worksheet'!A278</f>
        <v>905</v>
      </c>
      <c r="B278" s="59" t="str">
        <f>'Assessor''s Worksheet'!B278</f>
        <v>9.2.1</v>
      </c>
      <c r="C278" s="65" t="str">
        <f>IF('Assessor''s Worksheet'!F278="low",1,"")</f>
        <v/>
      </c>
      <c r="D278" s="65" t="str">
        <f>IF('Assessor''s Worksheet'!F278="medium",1,"")</f>
        <v/>
      </c>
      <c r="E278" s="65" t="str">
        <f>IF('Assessor''s Worksheet'!F278="high",1,"")</f>
        <v/>
      </c>
    </row>
    <row r="279" spans="1:5" x14ac:dyDescent="0.25">
      <c r="A279" s="58">
        <f>'Assessor''s Worksheet'!A279</f>
        <v>906</v>
      </c>
      <c r="B279" s="59" t="str">
        <f>'Assessor''s Worksheet'!B279</f>
        <v>9.2.2</v>
      </c>
      <c r="C279" s="65" t="str">
        <f>IF('Assessor''s Worksheet'!F279="low",1,"")</f>
        <v/>
      </c>
      <c r="D279" s="65" t="str">
        <f>IF('Assessor''s Worksheet'!F279="medium",1,"")</f>
        <v/>
      </c>
      <c r="E279" s="65" t="str">
        <f>IF('Assessor''s Worksheet'!F279="high",1,"")</f>
        <v/>
      </c>
    </row>
    <row r="280" spans="1:5" x14ac:dyDescent="0.25">
      <c r="A280" s="58">
        <f>'Assessor''s Worksheet'!A280</f>
        <v>907</v>
      </c>
      <c r="B280" s="59" t="str">
        <f>'Assessor''s Worksheet'!B280</f>
        <v>9.2.3</v>
      </c>
      <c r="C280" s="65" t="str">
        <f>IF('Assessor''s Worksheet'!F280="low",1,"")</f>
        <v/>
      </c>
      <c r="D280" s="65" t="str">
        <f>IF('Assessor''s Worksheet'!F280="medium",1,"")</f>
        <v/>
      </c>
      <c r="E280" s="65" t="str">
        <f>IF('Assessor''s Worksheet'!F280="high",1,"")</f>
        <v/>
      </c>
    </row>
    <row r="281" spans="1:5" x14ac:dyDescent="0.25">
      <c r="A281" s="58">
        <f>'Assessor''s Worksheet'!A281</f>
        <v>908</v>
      </c>
      <c r="B281" s="59" t="str">
        <f>'Assessor''s Worksheet'!B281</f>
        <v>9.2.4</v>
      </c>
      <c r="C281" s="65" t="str">
        <f>IF('Assessor''s Worksheet'!F281="low",1,"")</f>
        <v/>
      </c>
      <c r="D281" s="65" t="str">
        <f>IF('Assessor''s Worksheet'!F281="medium",1,"")</f>
        <v/>
      </c>
      <c r="E281" s="65" t="str">
        <f>IF('Assessor''s Worksheet'!F281="high",1,"")</f>
        <v/>
      </c>
    </row>
    <row r="282" spans="1:5" x14ac:dyDescent="0.25">
      <c r="A282" s="58">
        <f>'Assessor''s Worksheet'!A282</f>
        <v>909</v>
      </c>
      <c r="B282" s="59" t="str">
        <f>'Assessor''s Worksheet'!B282</f>
        <v>9.2.5</v>
      </c>
      <c r="C282" s="65" t="str">
        <f>IF('Assessor''s Worksheet'!F282="low",1,"")</f>
        <v/>
      </c>
      <c r="D282" s="65" t="str">
        <f>IF('Assessor''s Worksheet'!F282="medium",1,"")</f>
        <v/>
      </c>
      <c r="E282" s="65" t="str">
        <f>IF('Assessor''s Worksheet'!F282="high",1,"")</f>
        <v/>
      </c>
    </row>
    <row r="283" spans="1:5" x14ac:dyDescent="0.25">
      <c r="A283" s="58">
        <f>'Assessor''s Worksheet'!A283</f>
        <v>910</v>
      </c>
      <c r="B283" s="59" t="str">
        <f>'Assessor''s Worksheet'!B283</f>
        <v>9.2.5</v>
      </c>
      <c r="C283" s="65" t="str">
        <f>IF('Assessor''s Worksheet'!F283="low",1,"")</f>
        <v/>
      </c>
      <c r="D283" s="65" t="str">
        <f>IF('Assessor''s Worksheet'!F283="medium",1,"")</f>
        <v/>
      </c>
      <c r="E283" s="65" t="str">
        <f>IF('Assessor''s Worksheet'!F283="high",1,"")</f>
        <v/>
      </c>
    </row>
    <row r="284" spans="1:5" x14ac:dyDescent="0.25">
      <c r="A284" s="58">
        <f>'Assessor''s Worksheet'!A284</f>
        <v>0</v>
      </c>
      <c r="B284" s="59">
        <f>'Assessor''s Worksheet'!B284</f>
        <v>0</v>
      </c>
      <c r="C284" s="65" t="str">
        <f>IF('Assessor''s Worksheet'!F284="low",1,"")</f>
        <v/>
      </c>
      <c r="D284" s="65" t="str">
        <f>IF('Assessor''s Worksheet'!F284="medium",1,"")</f>
        <v/>
      </c>
      <c r="E284" s="65" t="str">
        <f>IF('Assessor''s Worksheet'!F284="high",1,"")</f>
        <v/>
      </c>
    </row>
    <row r="285" spans="1:5" x14ac:dyDescent="0.25">
      <c r="A285" s="58">
        <f>'Assessor''s Worksheet'!A285</f>
        <v>911</v>
      </c>
      <c r="B285" s="59" t="str">
        <f>'Assessor''s Worksheet'!B285</f>
        <v>9.2.5</v>
      </c>
      <c r="C285" s="65" t="str">
        <f>IF('Assessor''s Worksheet'!F285="low",1,"")</f>
        <v/>
      </c>
      <c r="D285" s="65" t="str">
        <f>IF('Assessor''s Worksheet'!F285="medium",1,"")</f>
        <v/>
      </c>
      <c r="E285" s="65" t="str">
        <f>IF('Assessor''s Worksheet'!F285="high",1,"")</f>
        <v/>
      </c>
    </row>
    <row r="286" spans="1:5" x14ac:dyDescent="0.25">
      <c r="A286" s="72" t="str">
        <f>'Assessor''s Worksheet'!A286</f>
        <v>9.3   Work Organization</v>
      </c>
      <c r="B286" s="70">
        <f>'Assessor''s Worksheet'!B286</f>
        <v>0</v>
      </c>
      <c r="C286" s="71" t="str">
        <f>IF('Assessor''s Worksheet'!F286="low",1,"")</f>
        <v/>
      </c>
      <c r="D286" s="71" t="str">
        <f>IF('Assessor''s Worksheet'!F286="medium",1,"")</f>
        <v/>
      </c>
      <c r="E286" s="71" t="str">
        <f>IF('Assessor''s Worksheet'!F286="high",1,"")</f>
        <v/>
      </c>
    </row>
    <row r="287" spans="1:5" x14ac:dyDescent="0.25">
      <c r="A287" s="58">
        <f>'Assessor''s Worksheet'!A287</f>
        <v>912</v>
      </c>
      <c r="B287" s="59" t="str">
        <f>'Assessor''s Worksheet'!B287</f>
        <v>9.3.1</v>
      </c>
      <c r="C287" s="65" t="str">
        <f>IF('Assessor''s Worksheet'!F287="low",1,"")</f>
        <v/>
      </c>
      <c r="D287" s="65" t="str">
        <f>IF('Assessor''s Worksheet'!F287="medium",1,"")</f>
        <v/>
      </c>
      <c r="E287" s="65" t="str">
        <f>IF('Assessor''s Worksheet'!F287="high",1,"")</f>
        <v/>
      </c>
    </row>
    <row r="288" spans="1:5" x14ac:dyDescent="0.25">
      <c r="A288" s="58">
        <f>'Assessor''s Worksheet'!A288</f>
        <v>913</v>
      </c>
      <c r="B288" s="59" t="str">
        <f>'Assessor''s Worksheet'!B288</f>
        <v>9.3.2</v>
      </c>
      <c r="C288" s="65" t="str">
        <f>IF('Assessor''s Worksheet'!F288="low",1,"")</f>
        <v/>
      </c>
      <c r="D288" s="65" t="str">
        <f>IF('Assessor''s Worksheet'!F288="medium",1,"")</f>
        <v/>
      </c>
      <c r="E288" s="65" t="str">
        <f>IF('Assessor''s Worksheet'!F288="high",1,"")</f>
        <v/>
      </c>
    </row>
    <row r="289" spans="1:5" x14ac:dyDescent="0.25">
      <c r="A289" s="58">
        <f>'Assessor''s Worksheet'!A289</f>
        <v>914</v>
      </c>
      <c r="B289" s="59" t="str">
        <f>'Assessor''s Worksheet'!B289</f>
        <v>9.3.2</v>
      </c>
      <c r="C289" s="65" t="str">
        <f>IF('Assessor''s Worksheet'!F289="low",1,"")</f>
        <v/>
      </c>
      <c r="D289" s="65" t="str">
        <f>IF('Assessor''s Worksheet'!F289="medium",1,"")</f>
        <v/>
      </c>
      <c r="E289" s="65" t="str">
        <f>IF('Assessor''s Worksheet'!F289="high",1,"")</f>
        <v/>
      </c>
    </row>
    <row r="290" spans="1:5" x14ac:dyDescent="0.25">
      <c r="A290" s="58">
        <f>'Assessor''s Worksheet'!A290</f>
        <v>915</v>
      </c>
      <c r="B290" s="59" t="str">
        <f>'Assessor''s Worksheet'!B290</f>
        <v>9.3.2</v>
      </c>
      <c r="C290" s="65" t="str">
        <f>IF('Assessor''s Worksheet'!F290="low",1,"")</f>
        <v/>
      </c>
      <c r="D290" s="65" t="str">
        <f>IF('Assessor''s Worksheet'!F290="medium",1,"")</f>
        <v/>
      </c>
      <c r="E290" s="65" t="str">
        <f>IF('Assessor''s Worksheet'!F290="high",1,"")</f>
        <v/>
      </c>
    </row>
    <row r="291" spans="1:5" x14ac:dyDescent="0.25">
      <c r="A291" s="58">
        <f>'Assessor''s Worksheet'!A291</f>
        <v>916</v>
      </c>
      <c r="B291" s="59" t="str">
        <f>'Assessor''s Worksheet'!B291</f>
        <v>9.3.3</v>
      </c>
      <c r="C291" s="65" t="str">
        <f>IF('Assessor''s Worksheet'!F291="low",1,"")</f>
        <v/>
      </c>
      <c r="D291" s="65" t="str">
        <f>IF('Assessor''s Worksheet'!F291="medium",1,"")</f>
        <v/>
      </c>
      <c r="E291" s="65" t="str">
        <f>IF('Assessor''s Worksheet'!F291="high",1,"")</f>
        <v/>
      </c>
    </row>
    <row r="292" spans="1:5" x14ac:dyDescent="0.25">
      <c r="A292" s="72" t="str">
        <f>'Assessor''s Worksheet'!A292</f>
        <v>9.4   Staff Morale</v>
      </c>
      <c r="B292" s="70">
        <f>'Assessor''s Worksheet'!B292</f>
        <v>0</v>
      </c>
      <c r="C292" s="71" t="str">
        <f>IF('Assessor''s Worksheet'!F292="low",1,"")</f>
        <v/>
      </c>
      <c r="D292" s="71" t="str">
        <f>IF('Assessor''s Worksheet'!F292="medium",1,"")</f>
        <v/>
      </c>
      <c r="E292" s="71" t="str">
        <f>IF('Assessor''s Worksheet'!F292="high",1,"")</f>
        <v/>
      </c>
    </row>
    <row r="293" spans="1:5" x14ac:dyDescent="0.25">
      <c r="A293" s="58">
        <f>'Assessor''s Worksheet'!A293</f>
        <v>917</v>
      </c>
      <c r="B293" s="59">
        <f>'Assessor''s Worksheet'!B293</f>
        <v>9.4</v>
      </c>
      <c r="C293" s="65" t="str">
        <f>IF('Assessor''s Worksheet'!F293="low",1,"")</f>
        <v/>
      </c>
      <c r="D293" s="65" t="str">
        <f>IF('Assessor''s Worksheet'!F293="medium",1,"")</f>
        <v/>
      </c>
      <c r="E293" s="65" t="str">
        <f>IF('Assessor''s Worksheet'!F293="high",1,"")</f>
        <v/>
      </c>
    </row>
    <row r="294" spans="1:5" x14ac:dyDescent="0.25">
      <c r="A294" s="58">
        <f>'Assessor''s Worksheet'!A294</f>
        <v>918</v>
      </c>
      <c r="B294" s="59">
        <f>'Assessor''s Worksheet'!B294</f>
        <v>9.4</v>
      </c>
      <c r="C294" s="65" t="str">
        <f>IF('Assessor''s Worksheet'!F294="low",1,"")</f>
        <v/>
      </c>
      <c r="D294" s="65" t="str">
        <f>IF('Assessor''s Worksheet'!F294="medium",1,"")</f>
        <v/>
      </c>
      <c r="E294" s="65" t="str">
        <f>IF('Assessor''s Worksheet'!F294="high",1,"")</f>
        <v/>
      </c>
    </row>
    <row r="295" spans="1:5" x14ac:dyDescent="0.25">
      <c r="A295" s="58">
        <f>'Assessor''s Worksheet'!A295</f>
        <v>919</v>
      </c>
      <c r="B295" s="59">
        <f>'Assessor''s Worksheet'!B295</f>
        <v>9.4</v>
      </c>
      <c r="C295" s="65" t="str">
        <f>IF('Assessor''s Worksheet'!F295="low",1,"")</f>
        <v/>
      </c>
      <c r="D295" s="65" t="str">
        <f>IF('Assessor''s Worksheet'!F295="medium",1,"")</f>
        <v/>
      </c>
      <c r="E295" s="65" t="str">
        <f>IF('Assessor''s Worksheet'!F295="high",1,"")</f>
        <v/>
      </c>
    </row>
    <row r="296" spans="1:5" x14ac:dyDescent="0.25">
      <c r="A296" s="58">
        <f>'Assessor''s Worksheet'!A296</f>
        <v>920</v>
      </c>
      <c r="B296" s="59">
        <f>'Assessor''s Worksheet'!B296</f>
        <v>9.4</v>
      </c>
      <c r="C296" s="65" t="str">
        <f>IF('Assessor''s Worksheet'!F296="low",1,"")</f>
        <v/>
      </c>
      <c r="D296" s="65" t="str">
        <f>IF('Assessor''s Worksheet'!F296="medium",1,"")</f>
        <v/>
      </c>
      <c r="E296" s="65" t="str">
        <f>IF('Assessor''s Worksheet'!F296="high",1,"")</f>
        <v/>
      </c>
    </row>
    <row r="297" spans="1:5" x14ac:dyDescent="0.25">
      <c r="A297" s="58">
        <f>'Assessor''s Worksheet'!A297</f>
        <v>921</v>
      </c>
      <c r="B297" s="59">
        <f>'Assessor''s Worksheet'!B297</f>
        <v>9.4</v>
      </c>
      <c r="C297" s="65" t="str">
        <f>IF('Assessor''s Worksheet'!F297="low",1,"")</f>
        <v/>
      </c>
      <c r="D297" s="65" t="str">
        <f>IF('Assessor''s Worksheet'!F297="medium",1,"")</f>
        <v/>
      </c>
      <c r="E297" s="65" t="str">
        <f>IF('Assessor''s Worksheet'!F297="high",1,"")</f>
        <v/>
      </c>
    </row>
    <row r="298" spans="1:5" x14ac:dyDescent="0.25">
      <c r="A298" s="58">
        <f>'Assessor''s Worksheet'!A298</f>
        <v>922</v>
      </c>
      <c r="B298" s="59">
        <f>'Assessor''s Worksheet'!B298</f>
        <v>9.4</v>
      </c>
      <c r="C298" s="65" t="str">
        <f>IF('Assessor''s Worksheet'!F298="low",1,"")</f>
        <v/>
      </c>
      <c r="D298" s="65" t="str">
        <f>IF('Assessor''s Worksheet'!F298="medium",1,"")</f>
        <v/>
      </c>
      <c r="E298" s="65" t="str">
        <f>IF('Assessor''s Worksheet'!F298="high",1,"")</f>
        <v/>
      </c>
    </row>
    <row r="299" spans="1:5" x14ac:dyDescent="0.25">
      <c r="A299" s="58">
        <f>'Assessor''s Worksheet'!A299</f>
        <v>923</v>
      </c>
      <c r="B299" s="59">
        <f>'Assessor''s Worksheet'!B299</f>
        <v>9.4</v>
      </c>
      <c r="C299" s="65" t="str">
        <f>IF('Assessor''s Worksheet'!F299="low",1,"")</f>
        <v/>
      </c>
      <c r="D299" s="65" t="str">
        <f>IF('Assessor''s Worksheet'!F299="medium",1,"")</f>
        <v/>
      </c>
      <c r="E299" s="65" t="str">
        <f>IF('Assessor''s Worksheet'!F299="high",1,"")</f>
        <v/>
      </c>
    </row>
    <row r="300" spans="1:5" x14ac:dyDescent="0.25">
      <c r="A300" s="72" t="str">
        <f>'Assessor''s Worksheet'!A300</f>
        <v>9.5   Investigations and Sanctions</v>
      </c>
      <c r="B300" s="70">
        <f>'Assessor''s Worksheet'!B300</f>
        <v>0</v>
      </c>
      <c r="C300" s="71" t="str">
        <f>IF('Assessor''s Worksheet'!F300="low",1,"")</f>
        <v/>
      </c>
      <c r="D300" s="71" t="str">
        <f>IF('Assessor''s Worksheet'!F300="medium",1,"")</f>
        <v/>
      </c>
      <c r="E300" s="71" t="str">
        <f>IF('Assessor''s Worksheet'!F300="high",1,"")</f>
        <v/>
      </c>
    </row>
    <row r="301" spans="1:5" x14ac:dyDescent="0.25">
      <c r="A301" s="58">
        <f>'Assessor''s Worksheet'!A301</f>
        <v>924</v>
      </c>
      <c r="B301" s="59" t="str">
        <f>'Assessor''s Worksheet'!B301</f>
        <v>9.5.1</v>
      </c>
      <c r="C301" s="65" t="str">
        <f>IF('Assessor''s Worksheet'!F301="low",1,"")</f>
        <v/>
      </c>
      <c r="D301" s="65" t="str">
        <f>IF('Assessor''s Worksheet'!F301="medium",1,"")</f>
        <v/>
      </c>
      <c r="E301" s="65" t="str">
        <f>IF('Assessor''s Worksheet'!F301="high",1,"")</f>
        <v/>
      </c>
    </row>
    <row r="302" spans="1:5" x14ac:dyDescent="0.25">
      <c r="A302" s="58">
        <f>'Assessor''s Worksheet'!A302</f>
        <v>925</v>
      </c>
      <c r="B302" s="59" t="str">
        <f>'Assessor''s Worksheet'!B302</f>
        <v>9.5.1</v>
      </c>
      <c r="C302" s="65" t="str">
        <f>IF('Assessor''s Worksheet'!F302="low",1,"")</f>
        <v/>
      </c>
      <c r="D302" s="65" t="str">
        <f>IF('Assessor''s Worksheet'!F302="medium",1,"")</f>
        <v/>
      </c>
      <c r="E302" s="65" t="str">
        <f>IF('Assessor''s Worksheet'!F302="high",1,"")</f>
        <v/>
      </c>
    </row>
    <row r="303" spans="1:5" x14ac:dyDescent="0.25">
      <c r="A303" s="58">
        <f>'Assessor''s Worksheet'!A303</f>
        <v>926</v>
      </c>
      <c r="B303" s="59" t="str">
        <f>'Assessor''s Worksheet'!B303</f>
        <v>9.5.1</v>
      </c>
      <c r="C303" s="65" t="str">
        <f>IF('Assessor''s Worksheet'!F303="low",1,"")</f>
        <v/>
      </c>
      <c r="D303" s="65" t="str">
        <f>IF('Assessor''s Worksheet'!F303="medium",1,"")</f>
        <v/>
      </c>
      <c r="E303" s="65" t="str">
        <f>IF('Assessor''s Worksheet'!F303="high",1,"")</f>
        <v/>
      </c>
    </row>
    <row r="304" spans="1:5" x14ac:dyDescent="0.25">
      <c r="A304" s="58">
        <f>'Assessor''s Worksheet'!A304</f>
        <v>927</v>
      </c>
      <c r="B304" s="59" t="str">
        <f>'Assessor''s Worksheet'!B304</f>
        <v>9.5.2</v>
      </c>
      <c r="C304" s="65" t="str">
        <f>IF('Assessor''s Worksheet'!F304="low",1,"")</f>
        <v/>
      </c>
      <c r="D304" s="65" t="str">
        <f>IF('Assessor''s Worksheet'!F304="medium",1,"")</f>
        <v/>
      </c>
      <c r="E304" s="65" t="str">
        <f>IF('Assessor''s Worksheet'!F304="high",1,"")</f>
        <v/>
      </c>
    </row>
    <row r="305" spans="1:5" x14ac:dyDescent="0.25">
      <c r="A305" s="58">
        <f>'Assessor''s Worksheet'!A305</f>
        <v>928</v>
      </c>
      <c r="B305" s="59" t="str">
        <f>'Assessor''s Worksheet'!B305</f>
        <v>9.5.3</v>
      </c>
      <c r="C305" s="65" t="str">
        <f>IF('Assessor''s Worksheet'!F305="low",1,"")</f>
        <v/>
      </c>
      <c r="D305" s="65" t="str">
        <f>IF('Assessor''s Worksheet'!F305="medium",1,"")</f>
        <v/>
      </c>
      <c r="E305" s="65" t="str">
        <f>IF('Assessor''s Worksheet'!F305="high",1,"")</f>
        <v/>
      </c>
    </row>
    <row r="306" spans="1:5" x14ac:dyDescent="0.25">
      <c r="A306" s="58">
        <f>'Assessor''s Worksheet'!A306</f>
        <v>929</v>
      </c>
      <c r="B306" s="59" t="str">
        <f>'Assessor''s Worksheet'!B306</f>
        <v>9.5.3</v>
      </c>
      <c r="C306" s="65" t="str">
        <f>IF('Assessor''s Worksheet'!F306="low",1,"")</f>
        <v/>
      </c>
      <c r="D306" s="65" t="str">
        <f>IF('Assessor''s Worksheet'!F306="medium",1,"")</f>
        <v/>
      </c>
      <c r="E306" s="65" t="str">
        <f>IF('Assessor''s Worksheet'!F306="high",1,"")</f>
        <v/>
      </c>
    </row>
    <row r="307" spans="1:5" x14ac:dyDescent="0.25">
      <c r="A307" s="58">
        <f>'Assessor''s Worksheet'!A307</f>
        <v>930</v>
      </c>
      <c r="B307" s="59" t="str">
        <f>'Assessor''s Worksheet'!B307</f>
        <v>9.5.3</v>
      </c>
      <c r="C307" s="65" t="str">
        <f>IF('Assessor''s Worksheet'!F307="low",1,"")</f>
        <v/>
      </c>
      <c r="D307" s="65" t="str">
        <f>IF('Assessor''s Worksheet'!F307="medium",1,"")</f>
        <v/>
      </c>
      <c r="E307" s="65" t="str">
        <f>IF('Assessor''s Worksheet'!F307="high",1,"")</f>
        <v/>
      </c>
    </row>
    <row r="308" spans="1:5" x14ac:dyDescent="0.25">
      <c r="A308" s="58">
        <f>'Assessor''s Worksheet'!A308</f>
        <v>931</v>
      </c>
      <c r="B308" s="59" t="str">
        <f>'Assessor''s Worksheet'!B308</f>
        <v>9.5.3</v>
      </c>
      <c r="C308" s="65" t="str">
        <f>IF('Assessor''s Worksheet'!F308="low",1,"")</f>
        <v/>
      </c>
      <c r="D308" s="65" t="str">
        <f>IF('Assessor''s Worksheet'!F308="medium",1,"")</f>
        <v/>
      </c>
      <c r="E308" s="65" t="str">
        <f>IF('Assessor''s Worksheet'!F308="high",1,"")</f>
        <v/>
      </c>
    </row>
    <row r="309" spans="1:5" ht="30" x14ac:dyDescent="0.25">
      <c r="A309" s="72" t="str">
        <f>'Assessor''s Worksheet'!A309</f>
        <v>Chapter 10 - Lost and Stolen Travel Documents</v>
      </c>
      <c r="B309" s="70">
        <f>'Assessor''s Worksheet'!B309</f>
        <v>0</v>
      </c>
      <c r="C309" s="71" t="str">
        <f>IF('Assessor''s Worksheet'!F309="low",1,"")</f>
        <v/>
      </c>
      <c r="D309" s="71" t="str">
        <f>IF('Assessor''s Worksheet'!F309="medium",1,"")</f>
        <v/>
      </c>
      <c r="E309" s="71" t="str">
        <f>IF('Assessor''s Worksheet'!F309="high",1,"")</f>
        <v/>
      </c>
    </row>
    <row r="310" spans="1:5" x14ac:dyDescent="0.25">
      <c r="A310" s="72" t="str">
        <f>'Assessor''s Worksheet'!A310</f>
        <v>10.2   Prevention Measures</v>
      </c>
      <c r="B310" s="70">
        <f>'Assessor''s Worksheet'!B310</f>
        <v>0</v>
      </c>
      <c r="C310" s="71" t="str">
        <f>IF('Assessor''s Worksheet'!F310="low",1,"")</f>
        <v/>
      </c>
      <c r="D310" s="71" t="str">
        <f>IF('Assessor''s Worksheet'!F310="medium",1,"")</f>
        <v/>
      </c>
      <c r="E310" s="71" t="str">
        <f>IF('Assessor''s Worksheet'!F310="high",1,"")</f>
        <v/>
      </c>
    </row>
    <row r="311" spans="1:5" x14ac:dyDescent="0.25">
      <c r="A311" s="58">
        <f>'Assessor''s Worksheet'!A311</f>
        <v>1001</v>
      </c>
      <c r="B311" s="59" t="str">
        <f>'Assessor''s Worksheet'!B311</f>
        <v>10.2.1</v>
      </c>
      <c r="C311" s="65" t="str">
        <f>IF('Assessor''s Worksheet'!F311="low",1,"")</f>
        <v/>
      </c>
      <c r="D311" s="65" t="str">
        <f>IF('Assessor''s Worksheet'!F311="medium",1,"")</f>
        <v/>
      </c>
      <c r="E311" s="65" t="str">
        <f>IF('Assessor''s Worksheet'!F311="high",1,"")</f>
        <v/>
      </c>
    </row>
    <row r="312" spans="1:5" x14ac:dyDescent="0.25">
      <c r="A312" s="58">
        <f>'Assessor''s Worksheet'!A312</f>
        <v>1002</v>
      </c>
      <c r="B312" s="59" t="str">
        <f>'Assessor''s Worksheet'!B312</f>
        <v>10.2.1</v>
      </c>
      <c r="C312" s="65" t="str">
        <f>IF('Assessor''s Worksheet'!F312="low",1,"")</f>
        <v/>
      </c>
      <c r="D312" s="65" t="str">
        <f>IF('Assessor''s Worksheet'!F312="medium",1,"")</f>
        <v/>
      </c>
      <c r="E312" s="65" t="str">
        <f>IF('Assessor''s Worksheet'!F312="high",1,"")</f>
        <v/>
      </c>
    </row>
    <row r="313" spans="1:5" x14ac:dyDescent="0.25">
      <c r="A313" s="58">
        <f>'Assessor''s Worksheet'!A313</f>
        <v>1003</v>
      </c>
      <c r="B313" s="59" t="str">
        <f>'Assessor''s Worksheet'!B313</f>
        <v>10.2.1</v>
      </c>
      <c r="C313" s="65" t="str">
        <f>IF('Assessor''s Worksheet'!F313="low",1,"")</f>
        <v/>
      </c>
      <c r="D313" s="65" t="str">
        <f>IF('Assessor''s Worksheet'!F313="medium",1,"")</f>
        <v/>
      </c>
      <c r="E313" s="65" t="str">
        <f>IF('Assessor''s Worksheet'!F313="high",1,"")</f>
        <v/>
      </c>
    </row>
    <row r="314" spans="1:5" x14ac:dyDescent="0.25">
      <c r="A314" s="58">
        <f>'Assessor''s Worksheet'!A314</f>
        <v>1004</v>
      </c>
      <c r="B314" s="59" t="str">
        <f>'Assessor''s Worksheet'!B314</f>
        <v>10.2.1</v>
      </c>
      <c r="C314" s="65" t="str">
        <f>IF('Assessor''s Worksheet'!F314="low",1,"")</f>
        <v/>
      </c>
      <c r="D314" s="65" t="str">
        <f>IF('Assessor''s Worksheet'!F314="medium",1,"")</f>
        <v/>
      </c>
      <c r="E314" s="65" t="str">
        <f>IF('Assessor''s Worksheet'!F314="high",1,"")</f>
        <v/>
      </c>
    </row>
    <row r="315" spans="1:5" x14ac:dyDescent="0.25">
      <c r="A315" s="58">
        <f>'Assessor''s Worksheet'!A315</f>
        <v>1005</v>
      </c>
      <c r="B315" s="59" t="str">
        <f>'Assessor''s Worksheet'!B315</f>
        <v>10.2.2</v>
      </c>
      <c r="C315" s="65" t="str">
        <f>IF('Assessor''s Worksheet'!F315="low",1,"")</f>
        <v/>
      </c>
      <c r="D315" s="65" t="str">
        <f>IF('Assessor''s Worksheet'!F315="medium",1,"")</f>
        <v/>
      </c>
      <c r="E315" s="65" t="str">
        <f>IF('Assessor''s Worksheet'!F315="high",1,"")</f>
        <v/>
      </c>
    </row>
    <row r="316" spans="1:5" x14ac:dyDescent="0.25">
      <c r="A316" s="58">
        <f>'Assessor''s Worksheet'!A316</f>
        <v>0</v>
      </c>
      <c r="B316" s="59">
        <f>'Assessor''s Worksheet'!B316</f>
        <v>0</v>
      </c>
      <c r="C316" s="65" t="str">
        <f>IF('Assessor''s Worksheet'!F316="low",1,"")</f>
        <v/>
      </c>
      <c r="D316" s="65" t="str">
        <f>IF('Assessor''s Worksheet'!F316="medium",1,"")</f>
        <v/>
      </c>
      <c r="E316" s="65" t="str">
        <f>IF('Assessor''s Worksheet'!F316="high",1,"")</f>
        <v/>
      </c>
    </row>
    <row r="317" spans="1:5" x14ac:dyDescent="0.25">
      <c r="A317" s="58">
        <f>'Assessor''s Worksheet'!A317</f>
        <v>0</v>
      </c>
      <c r="B317" s="59">
        <f>'Assessor''s Worksheet'!B317</f>
        <v>0</v>
      </c>
      <c r="C317" s="65" t="str">
        <f>IF('Assessor''s Worksheet'!F317="low",1,"")</f>
        <v/>
      </c>
      <c r="D317" s="65" t="str">
        <f>IF('Assessor''s Worksheet'!F317="medium",1,"")</f>
        <v/>
      </c>
      <c r="E317" s="65" t="str">
        <f>IF('Assessor''s Worksheet'!F317="high",1,"")</f>
        <v/>
      </c>
    </row>
    <row r="318" spans="1:5" x14ac:dyDescent="0.25">
      <c r="A318" s="58">
        <f>'Assessor''s Worksheet'!A318</f>
        <v>0</v>
      </c>
      <c r="B318" s="59">
        <f>'Assessor''s Worksheet'!B318</f>
        <v>0</v>
      </c>
      <c r="C318" s="65" t="str">
        <f>IF('Assessor''s Worksheet'!F318="low",1,"")</f>
        <v/>
      </c>
      <c r="D318" s="65" t="str">
        <f>IF('Assessor''s Worksheet'!F318="medium",1,"")</f>
        <v/>
      </c>
      <c r="E318" s="65" t="str">
        <f>IF('Assessor''s Worksheet'!F318="high",1,"")</f>
        <v/>
      </c>
    </row>
    <row r="319" spans="1:5" x14ac:dyDescent="0.25">
      <c r="A319" s="58">
        <f>'Assessor''s Worksheet'!A319</f>
        <v>0</v>
      </c>
      <c r="B319" s="59">
        <f>'Assessor''s Worksheet'!B319</f>
        <v>0</v>
      </c>
      <c r="C319" s="65" t="str">
        <f>IF('Assessor''s Worksheet'!F319="low",1,"")</f>
        <v/>
      </c>
      <c r="D319" s="65" t="str">
        <f>IF('Assessor''s Worksheet'!F319="medium",1,"")</f>
        <v/>
      </c>
      <c r="E319" s="65" t="str">
        <f>IF('Assessor''s Worksheet'!F319="high",1,"")</f>
        <v/>
      </c>
    </row>
    <row r="320" spans="1:5" x14ac:dyDescent="0.25">
      <c r="A320" s="58">
        <f>'Assessor''s Worksheet'!A320</f>
        <v>0</v>
      </c>
      <c r="B320" s="59">
        <f>'Assessor''s Worksheet'!B320</f>
        <v>0</v>
      </c>
      <c r="C320" s="65" t="str">
        <f>IF('Assessor''s Worksheet'!F320="low",1,"")</f>
        <v/>
      </c>
      <c r="D320" s="65" t="str">
        <f>IF('Assessor''s Worksheet'!F320="medium",1,"")</f>
        <v/>
      </c>
      <c r="E320" s="65" t="str">
        <f>IF('Assessor''s Worksheet'!F320="high",1,"")</f>
        <v/>
      </c>
    </row>
    <row r="321" spans="1:5" x14ac:dyDescent="0.25">
      <c r="A321" s="58">
        <f>'Assessor''s Worksheet'!A321</f>
        <v>0</v>
      </c>
      <c r="B321" s="59">
        <f>'Assessor''s Worksheet'!B321</f>
        <v>0</v>
      </c>
      <c r="C321" s="65" t="str">
        <f>IF('Assessor''s Worksheet'!F321="low",1,"")</f>
        <v/>
      </c>
      <c r="D321" s="65" t="str">
        <f>IF('Assessor''s Worksheet'!F321="medium",1,"")</f>
        <v/>
      </c>
      <c r="E321" s="65" t="str">
        <f>IF('Assessor''s Worksheet'!F321="high",1,"")</f>
        <v/>
      </c>
    </row>
    <row r="322" spans="1:5" x14ac:dyDescent="0.25">
      <c r="A322" s="58">
        <f>'Assessor''s Worksheet'!A322</f>
        <v>0</v>
      </c>
      <c r="B322" s="59">
        <f>'Assessor''s Worksheet'!B322</f>
        <v>0</v>
      </c>
      <c r="C322" s="65" t="str">
        <f>IF('Assessor''s Worksheet'!F322="low",1,"")</f>
        <v/>
      </c>
      <c r="D322" s="65" t="str">
        <f>IF('Assessor''s Worksheet'!F322="medium",1,"")</f>
        <v/>
      </c>
      <c r="E322" s="65" t="str">
        <f>IF('Assessor''s Worksheet'!F322="high",1,"")</f>
        <v/>
      </c>
    </row>
    <row r="323" spans="1:5" x14ac:dyDescent="0.25">
      <c r="A323" s="58">
        <f>'Assessor''s Worksheet'!A323</f>
        <v>1006</v>
      </c>
      <c r="B323" s="59" t="str">
        <f>'Assessor''s Worksheet'!B323</f>
        <v>10.2.2</v>
      </c>
      <c r="C323" s="65" t="str">
        <f>IF('Assessor''s Worksheet'!F323="low",1,"")</f>
        <v/>
      </c>
      <c r="D323" s="65" t="str">
        <f>IF('Assessor''s Worksheet'!F323="medium",1,"")</f>
        <v/>
      </c>
      <c r="E323" s="65" t="str">
        <f>IF('Assessor''s Worksheet'!F323="high",1,"")</f>
        <v/>
      </c>
    </row>
    <row r="324" spans="1:5" x14ac:dyDescent="0.25">
      <c r="A324" s="58">
        <f>'Assessor''s Worksheet'!A324</f>
        <v>1007</v>
      </c>
      <c r="B324" s="59" t="str">
        <f>'Assessor''s Worksheet'!B324</f>
        <v>10.2.2</v>
      </c>
      <c r="C324" s="65" t="str">
        <f>IF('Assessor''s Worksheet'!F324="low",1,"")</f>
        <v/>
      </c>
      <c r="D324" s="65" t="str">
        <f>IF('Assessor''s Worksheet'!F324="medium",1,"")</f>
        <v/>
      </c>
      <c r="E324" s="65" t="str">
        <f>IF('Assessor''s Worksheet'!F324="high",1,"")</f>
        <v/>
      </c>
    </row>
    <row r="325" spans="1:5" x14ac:dyDescent="0.25">
      <c r="A325" s="72" t="str">
        <f>'Assessor''s Worksheet'!A325</f>
        <v>10.3   Mitigation Measures</v>
      </c>
      <c r="B325" s="70">
        <f>'Assessor''s Worksheet'!B325</f>
        <v>0</v>
      </c>
      <c r="C325" s="71" t="str">
        <f>IF('Assessor''s Worksheet'!F325="low",1,"")</f>
        <v/>
      </c>
      <c r="D325" s="71" t="str">
        <f>IF('Assessor''s Worksheet'!F325="medium",1,"")</f>
        <v/>
      </c>
      <c r="E325" s="71" t="str">
        <f>IF('Assessor''s Worksheet'!F325="high",1,"")</f>
        <v/>
      </c>
    </row>
    <row r="326" spans="1:5" x14ac:dyDescent="0.25">
      <c r="A326" s="58">
        <f>'Assessor''s Worksheet'!A326</f>
        <v>1008</v>
      </c>
      <c r="B326" s="59" t="str">
        <f>'Assessor''s Worksheet'!B326</f>
        <v>10.3.1</v>
      </c>
      <c r="C326" s="65" t="str">
        <f>IF('Assessor''s Worksheet'!F326="low",1,"")</f>
        <v/>
      </c>
      <c r="D326" s="65" t="str">
        <f>IF('Assessor''s Worksheet'!F326="medium",1,"")</f>
        <v/>
      </c>
      <c r="E326" s="65" t="str">
        <f>IF('Assessor''s Worksheet'!F326="high",1,"")</f>
        <v/>
      </c>
    </row>
    <row r="327" spans="1:5" x14ac:dyDescent="0.25">
      <c r="A327" s="58">
        <f>'Assessor''s Worksheet'!A327</f>
        <v>1009</v>
      </c>
      <c r="B327" s="59" t="str">
        <f>'Assessor''s Worksheet'!B327</f>
        <v>10.3.1</v>
      </c>
      <c r="C327" s="65" t="str">
        <f>IF('Assessor''s Worksheet'!F327="low",1,"")</f>
        <v/>
      </c>
      <c r="D327" s="65" t="str">
        <f>IF('Assessor''s Worksheet'!F327="medium",1,"")</f>
        <v/>
      </c>
      <c r="E327" s="65" t="str">
        <f>IF('Assessor''s Worksheet'!F327="high",1,"")</f>
        <v/>
      </c>
    </row>
    <row r="328" spans="1:5" x14ac:dyDescent="0.25">
      <c r="A328" s="58">
        <f>'Assessor''s Worksheet'!A328</f>
        <v>1010</v>
      </c>
      <c r="B328" s="59" t="str">
        <f>'Assessor''s Worksheet'!B328</f>
        <v>10.3.1</v>
      </c>
      <c r="C328" s="65" t="str">
        <f>IF('Assessor''s Worksheet'!F328="low",1,"")</f>
        <v/>
      </c>
      <c r="D328" s="65" t="str">
        <f>IF('Assessor''s Worksheet'!F328="medium",1,"")</f>
        <v/>
      </c>
      <c r="E328" s="65" t="str">
        <f>IF('Assessor''s Worksheet'!F328="high",1,"")</f>
        <v/>
      </c>
    </row>
    <row r="329" spans="1:5" x14ac:dyDescent="0.25">
      <c r="A329" s="58">
        <f>'Assessor''s Worksheet'!A329</f>
        <v>1011</v>
      </c>
      <c r="B329" s="59" t="str">
        <f>'Assessor''s Worksheet'!B329</f>
        <v>10.3.2</v>
      </c>
      <c r="C329" s="65" t="str">
        <f>IF('Assessor''s Worksheet'!F329="low",1,"")</f>
        <v/>
      </c>
      <c r="D329" s="65" t="str">
        <f>IF('Assessor''s Worksheet'!F329="medium",1,"")</f>
        <v/>
      </c>
      <c r="E329" s="65" t="str">
        <f>IF('Assessor''s Worksheet'!F329="high",1,"")</f>
        <v/>
      </c>
    </row>
    <row r="330" spans="1:5" x14ac:dyDescent="0.25">
      <c r="A330" s="58">
        <f>'Assessor''s Worksheet'!A330</f>
        <v>1012</v>
      </c>
      <c r="B330" s="59" t="str">
        <f>'Assessor''s Worksheet'!B330</f>
        <v>10.3.2</v>
      </c>
      <c r="C330" s="65" t="str">
        <f>IF('Assessor''s Worksheet'!F330="low",1,"")</f>
        <v/>
      </c>
      <c r="D330" s="65" t="str">
        <f>IF('Assessor''s Worksheet'!F330="medium",1,"")</f>
        <v/>
      </c>
      <c r="E330" s="65" t="str">
        <f>IF('Assessor''s Worksheet'!F330="high",1,"")</f>
        <v/>
      </c>
    </row>
    <row r="331" spans="1:5" x14ac:dyDescent="0.25">
      <c r="A331" s="58">
        <f>'Assessor''s Worksheet'!A331</f>
        <v>1013</v>
      </c>
      <c r="B331" s="59" t="str">
        <f>'Assessor''s Worksheet'!B331</f>
        <v>10.3.2</v>
      </c>
      <c r="C331" s="65" t="str">
        <f>IF('Assessor''s Worksheet'!F331="low",1,"")</f>
        <v/>
      </c>
      <c r="D331" s="65" t="str">
        <f>IF('Assessor''s Worksheet'!F331="medium",1,"")</f>
        <v/>
      </c>
      <c r="E331" s="65" t="str">
        <f>IF('Assessor''s Worksheet'!F331="high",1,"")</f>
        <v/>
      </c>
    </row>
    <row r="332" spans="1:5" x14ac:dyDescent="0.25">
      <c r="A332" s="58">
        <f>'Assessor''s Worksheet'!A332</f>
        <v>1014</v>
      </c>
      <c r="B332" s="59" t="str">
        <f>'Assessor''s Worksheet'!B332</f>
        <v>10.3.2</v>
      </c>
      <c r="C332" s="65" t="str">
        <f>IF('Assessor''s Worksheet'!F332="low",1,"")</f>
        <v/>
      </c>
      <c r="D332" s="65" t="str">
        <f>IF('Assessor''s Worksheet'!F332="medium",1,"")</f>
        <v/>
      </c>
      <c r="E332" s="65" t="str">
        <f>IF('Assessor''s Worksheet'!F332="high",1,"")</f>
        <v/>
      </c>
    </row>
    <row r="333" spans="1:5" x14ac:dyDescent="0.25">
      <c r="A333" s="58">
        <f>'Assessor''s Worksheet'!A333</f>
        <v>1015</v>
      </c>
      <c r="B333" s="59" t="str">
        <f>'Assessor''s Worksheet'!B333</f>
        <v>10.3.3..1</v>
      </c>
      <c r="C333" s="65" t="str">
        <f>IF('Assessor''s Worksheet'!F333="low",1,"")</f>
        <v/>
      </c>
      <c r="D333" s="65" t="str">
        <f>IF('Assessor''s Worksheet'!F333="medium",1,"")</f>
        <v/>
      </c>
      <c r="E333" s="65" t="str">
        <f>IF('Assessor''s Worksheet'!F333="high",1,"")</f>
        <v/>
      </c>
    </row>
    <row r="334" spans="1:5" x14ac:dyDescent="0.25">
      <c r="A334" s="58">
        <f>'Assessor''s Worksheet'!A334</f>
        <v>1016</v>
      </c>
      <c r="B334" s="59" t="str">
        <f>'Assessor''s Worksheet'!B334</f>
        <v>10.3.3..1</v>
      </c>
      <c r="C334" s="65" t="str">
        <f>IF('Assessor''s Worksheet'!F334="low",1,"")</f>
        <v/>
      </c>
      <c r="D334" s="65" t="str">
        <f>IF('Assessor''s Worksheet'!F334="medium",1,"")</f>
        <v/>
      </c>
      <c r="E334" s="65" t="str">
        <f>IF('Assessor''s Worksheet'!F334="high",1,"")</f>
        <v/>
      </c>
    </row>
    <row r="335" spans="1:5" x14ac:dyDescent="0.25">
      <c r="A335" s="58">
        <f>'Assessor''s Worksheet'!A335</f>
        <v>1017</v>
      </c>
      <c r="B335" s="59" t="str">
        <f>'Assessor''s Worksheet'!B335</f>
        <v>10.3.3..2</v>
      </c>
      <c r="C335" s="65" t="str">
        <f>IF('Assessor''s Worksheet'!F335="low",1,"")</f>
        <v/>
      </c>
      <c r="D335" s="65" t="str">
        <f>IF('Assessor''s Worksheet'!F335="medium",1,"")</f>
        <v/>
      </c>
      <c r="E335" s="65" t="str">
        <f>IF('Assessor''s Worksheet'!F335="high",1,"")</f>
        <v/>
      </c>
    </row>
    <row r="336" spans="1:5" x14ac:dyDescent="0.25">
      <c r="A336" s="58">
        <f>'Assessor''s Worksheet'!A336</f>
        <v>1018</v>
      </c>
      <c r="B336" s="59" t="str">
        <f>'Assessor''s Worksheet'!B336</f>
        <v>10.3.3..2</v>
      </c>
      <c r="C336" s="65" t="str">
        <f>IF('Assessor''s Worksheet'!F336="low",1,"")</f>
        <v/>
      </c>
      <c r="D336" s="65" t="str">
        <f>IF('Assessor''s Worksheet'!F336="medium",1,"")</f>
        <v/>
      </c>
      <c r="E336" s="65" t="str">
        <f>IF('Assessor''s Worksheet'!F336="high",1,"")</f>
        <v/>
      </c>
    </row>
    <row r="337" spans="1:5" x14ac:dyDescent="0.25">
      <c r="A337" s="72" t="str">
        <f>'Assessor''s Worksheet'!A337</f>
        <v>Chapter 11 - Overseas Issuance</v>
      </c>
      <c r="B337" s="70">
        <f>'Assessor''s Worksheet'!B337</f>
        <v>0</v>
      </c>
      <c r="C337" s="71" t="str">
        <f>IF('Assessor''s Worksheet'!F337="low",1,"")</f>
        <v/>
      </c>
      <c r="D337" s="71" t="str">
        <f>IF('Assessor''s Worksheet'!F337="medium",1,"")</f>
        <v/>
      </c>
      <c r="E337" s="71" t="str">
        <f>IF('Assessor''s Worksheet'!F337="high",1,"")</f>
        <v/>
      </c>
    </row>
    <row r="338" spans="1:5" x14ac:dyDescent="0.25">
      <c r="A338" s="72" t="str">
        <f>'Assessor''s Worksheet'!A338</f>
        <v>11.2   Overseeing of Work</v>
      </c>
      <c r="B338" s="70">
        <f>'Assessor''s Worksheet'!B338</f>
        <v>0</v>
      </c>
      <c r="C338" s="71" t="str">
        <f>IF('Assessor''s Worksheet'!F338="low",1,"")</f>
        <v/>
      </c>
      <c r="D338" s="71" t="str">
        <f>IF('Assessor''s Worksheet'!F338="medium",1,"")</f>
        <v/>
      </c>
      <c r="E338" s="71" t="str">
        <f>IF('Assessor''s Worksheet'!F338="high",1,"")</f>
        <v/>
      </c>
    </row>
    <row r="339" spans="1:5" x14ac:dyDescent="0.25">
      <c r="A339" s="58">
        <f>'Assessor''s Worksheet'!A339</f>
        <v>1101</v>
      </c>
      <c r="B339" s="59">
        <f>'Assessor''s Worksheet'!B339</f>
        <v>11.2</v>
      </c>
      <c r="C339" s="65" t="str">
        <f>IF('Assessor''s Worksheet'!F339="low",1,"")</f>
        <v/>
      </c>
      <c r="D339" s="65" t="str">
        <f>IF('Assessor''s Worksheet'!F339="medium",1,"")</f>
        <v/>
      </c>
      <c r="E339" s="65" t="str">
        <f>IF('Assessor''s Worksheet'!F339="high",1,"")</f>
        <v/>
      </c>
    </row>
    <row r="340" spans="1:5" x14ac:dyDescent="0.25">
      <c r="A340" s="58">
        <f>'Assessor''s Worksheet'!A340</f>
        <v>1102</v>
      </c>
      <c r="B340" s="59">
        <f>'Assessor''s Worksheet'!B340</f>
        <v>11.2</v>
      </c>
      <c r="C340" s="65" t="str">
        <f>IF('Assessor''s Worksheet'!F340="low",1,"")</f>
        <v/>
      </c>
      <c r="D340" s="65" t="str">
        <f>IF('Assessor''s Worksheet'!F340="medium",1,"")</f>
        <v/>
      </c>
      <c r="E340" s="65" t="str">
        <f>IF('Assessor''s Worksheet'!F340="high",1,"")</f>
        <v/>
      </c>
    </row>
    <row r="341" spans="1:5" x14ac:dyDescent="0.25">
      <c r="A341" s="58">
        <f>'Assessor''s Worksheet'!A341</f>
        <v>1103</v>
      </c>
      <c r="B341" s="59">
        <f>'Assessor''s Worksheet'!B341</f>
        <v>11.2</v>
      </c>
      <c r="C341" s="65" t="str">
        <f>IF('Assessor''s Worksheet'!F341="low",1,"")</f>
        <v/>
      </c>
      <c r="D341" s="65" t="str">
        <f>IF('Assessor''s Worksheet'!F341="medium",1,"")</f>
        <v/>
      </c>
      <c r="E341" s="65" t="str">
        <f>IF('Assessor''s Worksheet'!F341="high",1,"")</f>
        <v/>
      </c>
    </row>
    <row r="342" spans="1:5" x14ac:dyDescent="0.25">
      <c r="A342" s="58">
        <f>'Assessor''s Worksheet'!A342</f>
        <v>1104</v>
      </c>
      <c r="B342" s="59" t="str">
        <f>'Assessor''s Worksheet'!B342</f>
        <v>1.3.2</v>
      </c>
      <c r="C342" s="65" t="str">
        <f>IF('Assessor''s Worksheet'!F342="low",1,"")</f>
        <v/>
      </c>
      <c r="D342" s="65" t="str">
        <f>IF('Assessor''s Worksheet'!F342="medium",1,"")</f>
        <v/>
      </c>
      <c r="E342" s="65" t="str">
        <f>IF('Assessor''s Worksheet'!F342="high",1,"")</f>
        <v/>
      </c>
    </row>
    <row r="343" spans="1:5" x14ac:dyDescent="0.25">
      <c r="A343" s="58">
        <f>'Assessor''s Worksheet'!A343</f>
        <v>1105</v>
      </c>
      <c r="B343" s="59">
        <f>'Assessor''s Worksheet'!B343</f>
        <v>11.2</v>
      </c>
      <c r="C343" s="65" t="str">
        <f>IF('Assessor''s Worksheet'!F343="low",1,"")</f>
        <v/>
      </c>
      <c r="D343" s="65" t="str">
        <f>IF('Assessor''s Worksheet'!F343="medium",1,"")</f>
        <v/>
      </c>
      <c r="E343" s="65" t="str">
        <f>IF('Assessor''s Worksheet'!F343="high",1,"")</f>
        <v/>
      </c>
    </row>
    <row r="344" spans="1:5" x14ac:dyDescent="0.25">
      <c r="A344" s="58">
        <f>'Assessor''s Worksheet'!A344</f>
        <v>1106</v>
      </c>
      <c r="B344" s="59">
        <f>'Assessor''s Worksheet'!B344</f>
        <v>11.2</v>
      </c>
      <c r="C344" s="65" t="str">
        <f>IF('Assessor''s Worksheet'!F344="low",1,"")</f>
        <v/>
      </c>
      <c r="D344" s="65" t="str">
        <f>IF('Assessor''s Worksheet'!F344="medium",1,"")</f>
        <v/>
      </c>
      <c r="E344" s="65" t="str">
        <f>IF('Assessor''s Worksheet'!F344="high",1,"")</f>
        <v/>
      </c>
    </row>
    <row r="345" spans="1:5" x14ac:dyDescent="0.25">
      <c r="A345" s="72" t="str">
        <f>'Assessor''s Worksheet'!A345</f>
        <v>11.3   Entitlement</v>
      </c>
      <c r="B345" s="70">
        <f>'Assessor''s Worksheet'!B345</f>
        <v>0</v>
      </c>
      <c r="C345" s="71" t="str">
        <f>IF('Assessor''s Worksheet'!F345="low",1,"")</f>
        <v/>
      </c>
      <c r="D345" s="71" t="str">
        <f>IF('Assessor''s Worksheet'!F345="medium",1,"")</f>
        <v/>
      </c>
      <c r="E345" s="71" t="str">
        <f>IF('Assessor''s Worksheet'!F345="high",1,"")</f>
        <v/>
      </c>
    </row>
    <row r="346" spans="1:5" x14ac:dyDescent="0.25">
      <c r="A346" s="58">
        <f>'Assessor''s Worksheet'!A346</f>
        <v>1107</v>
      </c>
      <c r="B346" s="59">
        <f>'Assessor''s Worksheet'!B346</f>
        <v>11.3</v>
      </c>
      <c r="C346" s="65" t="str">
        <f>IF('Assessor''s Worksheet'!F346="low",1,"")</f>
        <v/>
      </c>
      <c r="D346" s="65" t="str">
        <f>IF('Assessor''s Worksheet'!F346="medium",1,"")</f>
        <v/>
      </c>
      <c r="E346" s="65" t="str">
        <f>IF('Assessor''s Worksheet'!F346="high",1,"")</f>
        <v/>
      </c>
    </row>
    <row r="347" spans="1:5" x14ac:dyDescent="0.25">
      <c r="A347" s="58">
        <f>'Assessor''s Worksheet'!A347</f>
        <v>1108</v>
      </c>
      <c r="B347" s="59">
        <f>'Assessor''s Worksheet'!B347</f>
        <v>11.3</v>
      </c>
      <c r="C347" s="65" t="str">
        <f>IF('Assessor''s Worksheet'!F347="low",1,"")</f>
        <v/>
      </c>
      <c r="D347" s="65" t="str">
        <f>IF('Assessor''s Worksheet'!F347="medium",1,"")</f>
        <v/>
      </c>
      <c r="E347" s="65" t="str">
        <f>IF('Assessor''s Worksheet'!F347="high",1,"")</f>
        <v/>
      </c>
    </row>
    <row r="348" spans="1:5" x14ac:dyDescent="0.25">
      <c r="A348" s="58">
        <f>'Assessor''s Worksheet'!A348</f>
        <v>1109</v>
      </c>
      <c r="B348" s="59">
        <f>'Assessor''s Worksheet'!B348</f>
        <v>11.3</v>
      </c>
      <c r="C348" s="65" t="str">
        <f>IF('Assessor''s Worksheet'!F348="low",1,"")</f>
        <v/>
      </c>
      <c r="D348" s="65" t="str">
        <f>IF('Assessor''s Worksheet'!F348="medium",1,"")</f>
        <v/>
      </c>
      <c r="E348" s="65" t="str">
        <f>IF('Assessor''s Worksheet'!F348="high",1,"")</f>
        <v/>
      </c>
    </row>
    <row r="349" spans="1:5" x14ac:dyDescent="0.25">
      <c r="A349" s="58">
        <f>'Assessor''s Worksheet'!A349</f>
        <v>1110</v>
      </c>
      <c r="B349" s="59">
        <f>'Assessor''s Worksheet'!B349</f>
        <v>11.3</v>
      </c>
      <c r="C349" s="65" t="str">
        <f>IF('Assessor''s Worksheet'!F349="low",1,"")</f>
        <v/>
      </c>
      <c r="D349" s="65" t="str">
        <f>IF('Assessor''s Worksheet'!F349="medium",1,"")</f>
        <v/>
      </c>
      <c r="E349" s="65" t="str">
        <f>IF('Assessor''s Worksheet'!F349="high",1,"")</f>
        <v/>
      </c>
    </row>
    <row r="350" spans="1:5" x14ac:dyDescent="0.25">
      <c r="A350" s="72" t="str">
        <f>'Assessor''s Worksheet'!A350</f>
        <v>11.4   Personalization</v>
      </c>
      <c r="B350" s="70">
        <f>'Assessor''s Worksheet'!B350</f>
        <v>0</v>
      </c>
      <c r="C350" s="71" t="str">
        <f>IF('Assessor''s Worksheet'!F350="low",1,"")</f>
        <v/>
      </c>
      <c r="D350" s="71" t="str">
        <f>IF('Assessor''s Worksheet'!F350="medium",1,"")</f>
        <v/>
      </c>
      <c r="E350" s="71" t="str">
        <f>IF('Assessor''s Worksheet'!F350="high",1,"")</f>
        <v/>
      </c>
    </row>
    <row r="351" spans="1:5" x14ac:dyDescent="0.25">
      <c r="A351" s="58">
        <f>'Assessor''s Worksheet'!A351</f>
        <v>1111</v>
      </c>
      <c r="B351" s="59">
        <f>'Assessor''s Worksheet'!B351</f>
        <v>11.4</v>
      </c>
      <c r="C351" s="65" t="str">
        <f>IF('Assessor''s Worksheet'!F351="low",1,"")</f>
        <v/>
      </c>
      <c r="D351" s="65" t="str">
        <f>IF('Assessor''s Worksheet'!F351="medium",1,"")</f>
        <v/>
      </c>
      <c r="E351" s="65" t="str">
        <f>IF('Assessor''s Worksheet'!F351="high",1,"")</f>
        <v/>
      </c>
    </row>
    <row r="352" spans="1:5" x14ac:dyDescent="0.25">
      <c r="A352" s="58">
        <f>'Assessor''s Worksheet'!A352</f>
        <v>1112</v>
      </c>
      <c r="B352" s="59">
        <f>'Assessor''s Worksheet'!B352</f>
        <v>11.4</v>
      </c>
      <c r="C352" s="65" t="str">
        <f>IF('Assessor''s Worksheet'!F352="low",1,"")</f>
        <v/>
      </c>
      <c r="D352" s="65" t="str">
        <f>IF('Assessor''s Worksheet'!F352="medium",1,"")</f>
        <v/>
      </c>
      <c r="E352" s="65" t="str">
        <f>IF('Assessor''s Worksheet'!F352="high",1,"")</f>
        <v/>
      </c>
    </row>
    <row r="353" spans="1:5" x14ac:dyDescent="0.25">
      <c r="A353" s="58">
        <f>'Assessor''s Worksheet'!A353</f>
        <v>1113</v>
      </c>
      <c r="B353" s="59">
        <f>'Assessor''s Worksheet'!B353</f>
        <v>11.4</v>
      </c>
      <c r="C353" s="65" t="str">
        <f>IF('Assessor''s Worksheet'!F353="low",1,"")</f>
        <v/>
      </c>
      <c r="D353" s="65" t="str">
        <f>IF('Assessor''s Worksheet'!F353="medium",1,"")</f>
        <v/>
      </c>
      <c r="E353" s="65" t="str">
        <f>IF('Assessor''s Worksheet'!F353="high",1,"")</f>
        <v/>
      </c>
    </row>
    <row r="354" spans="1:5" x14ac:dyDescent="0.25">
      <c r="A354" s="58">
        <f>'Assessor''s Worksheet'!A354</f>
        <v>1114</v>
      </c>
      <c r="B354" s="59">
        <f>'Assessor''s Worksheet'!B354</f>
        <v>11.4</v>
      </c>
      <c r="C354" s="65" t="str">
        <f>IF('Assessor''s Worksheet'!F354="low",1,"")</f>
        <v/>
      </c>
      <c r="D354" s="65" t="str">
        <f>IF('Assessor''s Worksheet'!F354="medium",1,"")</f>
        <v/>
      </c>
      <c r="E354" s="65" t="str">
        <f>IF('Assessor''s Worksheet'!F354="high",1,"")</f>
        <v/>
      </c>
    </row>
    <row r="355" spans="1:5" ht="30" x14ac:dyDescent="0.25">
      <c r="A355" s="72" t="str">
        <f>'Assessor''s Worksheet'!A355</f>
        <v>Chapter 12 - National and International Stakeholders</v>
      </c>
      <c r="B355" s="70">
        <f>'Assessor''s Worksheet'!B355</f>
        <v>0</v>
      </c>
      <c r="C355" s="71" t="str">
        <f>IF('Assessor''s Worksheet'!F355="low",1,"")</f>
        <v/>
      </c>
      <c r="D355" s="71" t="str">
        <f>IF('Assessor''s Worksheet'!F355="medium",1,"")</f>
        <v/>
      </c>
      <c r="E355" s="71" t="str">
        <f>IF('Assessor''s Worksheet'!F355="high",1,"")</f>
        <v/>
      </c>
    </row>
    <row r="356" spans="1:5" x14ac:dyDescent="0.25">
      <c r="A356" s="72" t="str">
        <f>'Assessor''s Worksheet'!A356</f>
        <v>12.2   National Stakeholders</v>
      </c>
      <c r="B356" s="70">
        <f>'Assessor''s Worksheet'!B356</f>
        <v>0</v>
      </c>
      <c r="C356" s="71" t="str">
        <f>IF('Assessor''s Worksheet'!F356="low",1,"")</f>
        <v/>
      </c>
      <c r="D356" s="71" t="str">
        <f>IF('Assessor''s Worksheet'!F356="medium",1,"")</f>
        <v/>
      </c>
      <c r="E356" s="71" t="str">
        <f>IF('Assessor''s Worksheet'!F356="high",1,"")</f>
        <v/>
      </c>
    </row>
    <row r="357" spans="1:5" x14ac:dyDescent="0.25">
      <c r="A357" s="58">
        <f>'Assessor''s Worksheet'!A357</f>
        <v>1201</v>
      </c>
      <c r="B357" s="59">
        <f>'Assessor''s Worksheet'!B357</f>
        <v>12.2</v>
      </c>
      <c r="C357" s="65" t="str">
        <f>IF('Assessor''s Worksheet'!F357="low",1,"")</f>
        <v/>
      </c>
      <c r="D357" s="65" t="str">
        <f>IF('Assessor''s Worksheet'!F357="medium",1,"")</f>
        <v/>
      </c>
      <c r="E357" s="65" t="str">
        <f>IF('Assessor''s Worksheet'!F357="high",1,"")</f>
        <v/>
      </c>
    </row>
    <row r="358" spans="1:5" x14ac:dyDescent="0.25">
      <c r="A358" s="58">
        <f>'Assessor''s Worksheet'!A358</f>
        <v>1202</v>
      </c>
      <c r="B358" s="59" t="str">
        <f>'Assessor''s Worksheet'!B358</f>
        <v>12.2.1</v>
      </c>
      <c r="C358" s="65" t="str">
        <f>IF('Assessor''s Worksheet'!F358="low",1,"")</f>
        <v/>
      </c>
      <c r="D358" s="65" t="str">
        <f>IF('Assessor''s Worksheet'!F358="medium",1,"")</f>
        <v/>
      </c>
      <c r="E358" s="65" t="str">
        <f>IF('Assessor''s Worksheet'!F358="high",1,"")</f>
        <v/>
      </c>
    </row>
    <row r="359" spans="1:5" x14ac:dyDescent="0.25">
      <c r="A359" s="58">
        <f>'Assessor''s Worksheet'!A359</f>
        <v>1203</v>
      </c>
      <c r="B359" s="59" t="str">
        <f>'Assessor''s Worksheet'!B359</f>
        <v>12.2.1</v>
      </c>
      <c r="C359" s="65" t="str">
        <f>IF('Assessor''s Worksheet'!F359="low",1,"")</f>
        <v/>
      </c>
      <c r="D359" s="65" t="str">
        <f>IF('Assessor''s Worksheet'!F359="medium",1,"")</f>
        <v/>
      </c>
      <c r="E359" s="65" t="str">
        <f>IF('Assessor''s Worksheet'!F359="high",1,"")</f>
        <v/>
      </c>
    </row>
    <row r="360" spans="1:5" x14ac:dyDescent="0.25">
      <c r="A360" s="58">
        <f>'Assessor''s Worksheet'!A360</f>
        <v>1204</v>
      </c>
      <c r="B360" s="59" t="str">
        <f>'Assessor''s Worksheet'!B360</f>
        <v>12.2.1</v>
      </c>
      <c r="C360" s="65" t="str">
        <f>IF('Assessor''s Worksheet'!F360="low",1,"")</f>
        <v/>
      </c>
      <c r="D360" s="65" t="str">
        <f>IF('Assessor''s Worksheet'!F360="medium",1,"")</f>
        <v/>
      </c>
      <c r="E360" s="65" t="str">
        <f>IF('Assessor''s Worksheet'!F360="high",1,"")</f>
        <v/>
      </c>
    </row>
    <row r="361" spans="1:5" x14ac:dyDescent="0.25">
      <c r="A361" s="58">
        <f>'Assessor''s Worksheet'!A361</f>
        <v>1205</v>
      </c>
      <c r="B361" s="59" t="str">
        <f>'Assessor''s Worksheet'!B361</f>
        <v>12.2.1</v>
      </c>
      <c r="C361" s="65" t="str">
        <f>IF('Assessor''s Worksheet'!F361="low",1,"")</f>
        <v/>
      </c>
      <c r="D361" s="65" t="str">
        <f>IF('Assessor''s Worksheet'!F361="medium",1,"")</f>
        <v/>
      </c>
      <c r="E361" s="65" t="str">
        <f>IF('Assessor''s Worksheet'!F361="high",1,"")</f>
        <v/>
      </c>
    </row>
    <row r="362" spans="1:5" x14ac:dyDescent="0.25">
      <c r="A362" s="58">
        <f>'Assessor''s Worksheet'!A362</f>
        <v>1206</v>
      </c>
      <c r="B362" s="59" t="str">
        <f>'Assessor''s Worksheet'!B362</f>
        <v>12.2.2</v>
      </c>
      <c r="C362" s="65" t="str">
        <f>IF('Assessor''s Worksheet'!F362="low",1,"")</f>
        <v/>
      </c>
      <c r="D362" s="65" t="str">
        <f>IF('Assessor''s Worksheet'!F362="medium",1,"")</f>
        <v/>
      </c>
      <c r="E362" s="65" t="str">
        <f>IF('Assessor''s Worksheet'!F362="high",1,"")</f>
        <v/>
      </c>
    </row>
    <row r="363" spans="1:5" x14ac:dyDescent="0.25">
      <c r="A363" s="58">
        <f>'Assessor''s Worksheet'!A363</f>
        <v>1207</v>
      </c>
      <c r="B363" s="59" t="str">
        <f>'Assessor''s Worksheet'!B363</f>
        <v>12.2.3</v>
      </c>
      <c r="C363" s="65" t="str">
        <f>IF('Assessor''s Worksheet'!F363="low",1,"")</f>
        <v/>
      </c>
      <c r="D363" s="65" t="str">
        <f>IF('Assessor''s Worksheet'!F363="medium",1,"")</f>
        <v/>
      </c>
      <c r="E363" s="65" t="str">
        <f>IF('Assessor''s Worksheet'!F363="high",1,"")</f>
        <v/>
      </c>
    </row>
    <row r="364" spans="1:5" x14ac:dyDescent="0.25">
      <c r="A364" s="58">
        <f>'Assessor''s Worksheet'!A364</f>
        <v>1208</v>
      </c>
      <c r="B364" s="59" t="str">
        <f>'Assessor''s Worksheet'!B364</f>
        <v>12.2.4</v>
      </c>
      <c r="C364" s="65" t="str">
        <f>IF('Assessor''s Worksheet'!F364="low",1,"")</f>
        <v/>
      </c>
      <c r="D364" s="65" t="str">
        <f>IF('Assessor''s Worksheet'!F364="medium",1,"")</f>
        <v/>
      </c>
      <c r="E364" s="65" t="str">
        <f>IF('Assessor''s Worksheet'!F364="high",1,"")</f>
        <v/>
      </c>
    </row>
    <row r="365" spans="1:5" x14ac:dyDescent="0.25">
      <c r="A365" s="72" t="str">
        <f>'Assessor''s Worksheet'!A365</f>
        <v xml:space="preserve">12.3   International Partners  </v>
      </c>
      <c r="B365" s="70">
        <f>'Assessor''s Worksheet'!B365</f>
        <v>0</v>
      </c>
      <c r="C365" s="71" t="str">
        <f>IF('Assessor''s Worksheet'!F365="low",1,"")</f>
        <v/>
      </c>
      <c r="D365" s="71" t="str">
        <f>IF('Assessor''s Worksheet'!F365="medium",1,"")</f>
        <v/>
      </c>
      <c r="E365" s="71" t="str">
        <f>IF('Assessor''s Worksheet'!F365="high",1,"")</f>
        <v/>
      </c>
    </row>
    <row r="366" spans="1:5" x14ac:dyDescent="0.25">
      <c r="A366" s="58">
        <f>'Assessor''s Worksheet'!A366</f>
        <v>1209</v>
      </c>
      <c r="B366" s="59">
        <f>'Assessor''s Worksheet'!B366</f>
        <v>12.3</v>
      </c>
      <c r="C366" s="65" t="str">
        <f>IF('Assessor''s Worksheet'!F366="low",1,"")</f>
        <v/>
      </c>
      <c r="D366" s="65" t="str">
        <f>IF('Assessor''s Worksheet'!F366="medium",1,"")</f>
        <v/>
      </c>
      <c r="E366" s="65" t="str">
        <f>IF('Assessor''s Worksheet'!F366="high",1,"")</f>
        <v/>
      </c>
    </row>
    <row r="367" spans="1:5" x14ac:dyDescent="0.25">
      <c r="A367" s="58">
        <f>'Assessor''s Worksheet'!A367</f>
        <v>1210</v>
      </c>
      <c r="B367" s="59" t="str">
        <f>'Assessor''s Worksheet'!B367</f>
        <v>12.3.1</v>
      </c>
      <c r="C367" s="65" t="str">
        <f>IF('Assessor''s Worksheet'!F367="low",1,"")</f>
        <v/>
      </c>
      <c r="D367" s="65" t="str">
        <f>IF('Assessor''s Worksheet'!F367="medium",1,"")</f>
        <v/>
      </c>
      <c r="E367" s="65" t="str">
        <f>IF('Assessor''s Worksheet'!F367="high",1,"")</f>
        <v/>
      </c>
    </row>
    <row r="368" spans="1:5" x14ac:dyDescent="0.25">
      <c r="A368" s="58">
        <f>'Assessor''s Worksheet'!A368</f>
        <v>1211</v>
      </c>
      <c r="B368" s="59" t="str">
        <f>'Assessor''s Worksheet'!B368</f>
        <v>12.3.1</v>
      </c>
      <c r="C368" s="65" t="str">
        <f>IF('Assessor''s Worksheet'!F368="low",1,"")</f>
        <v/>
      </c>
      <c r="D368" s="65" t="str">
        <f>IF('Assessor''s Worksheet'!F368="medium",1,"")</f>
        <v/>
      </c>
      <c r="E368" s="65" t="str">
        <f>IF('Assessor''s Worksheet'!F368="high",1,"")</f>
        <v/>
      </c>
    </row>
    <row r="369" spans="1:5" x14ac:dyDescent="0.25">
      <c r="A369" s="58">
        <f>'Assessor''s Worksheet'!A369</f>
        <v>1212</v>
      </c>
      <c r="B369" s="59" t="str">
        <f>'Assessor''s Worksheet'!B369</f>
        <v>12.3.2</v>
      </c>
      <c r="C369" s="65" t="str">
        <f>IF('Assessor''s Worksheet'!F369="low",1,"")</f>
        <v/>
      </c>
      <c r="D369" s="65" t="str">
        <f>IF('Assessor''s Worksheet'!F369="medium",1,"")</f>
        <v/>
      </c>
      <c r="E369" s="65" t="str">
        <f>IF('Assessor''s Worksheet'!F369="high",1,"")</f>
        <v/>
      </c>
    </row>
    <row r="370" spans="1:5" x14ac:dyDescent="0.25">
      <c r="A370" s="58">
        <f>'Assessor''s Worksheet'!A370</f>
        <v>1213</v>
      </c>
      <c r="B370" s="59" t="str">
        <f>'Assessor''s Worksheet'!B370</f>
        <v>12.3.2</v>
      </c>
      <c r="C370" s="65" t="str">
        <f>IF('Assessor''s Worksheet'!F370="low",1,"")</f>
        <v/>
      </c>
      <c r="D370" s="65" t="str">
        <f>IF('Assessor''s Worksheet'!F370="medium",1,"")</f>
        <v/>
      </c>
      <c r="E370" s="65" t="str">
        <f>IF('Assessor''s Worksheet'!F370="high",1,"")</f>
        <v/>
      </c>
    </row>
    <row r="371" spans="1:5" x14ac:dyDescent="0.25">
      <c r="A371" s="58">
        <f>'Assessor''s Worksheet'!A371</f>
        <v>1214</v>
      </c>
      <c r="B371" s="59" t="str">
        <f>'Assessor''s Worksheet'!B371</f>
        <v>12.3.3</v>
      </c>
      <c r="C371" s="65" t="str">
        <f>IF('Assessor''s Worksheet'!F371="low",1,"")</f>
        <v/>
      </c>
      <c r="D371" s="65" t="str">
        <f>IF('Assessor''s Worksheet'!F371="medium",1,"")</f>
        <v/>
      </c>
      <c r="E371" s="65" t="str">
        <f>IF('Assessor''s Worksheet'!F371="high",1,"")</f>
        <v/>
      </c>
    </row>
    <row r="372" spans="1:5" x14ac:dyDescent="0.25">
      <c r="A372" s="72" t="str">
        <f>'Assessor''s Worksheet'!A372</f>
        <v xml:space="preserve">12.4   Private Partners </v>
      </c>
      <c r="B372" s="70">
        <f>'Assessor''s Worksheet'!B372</f>
        <v>0</v>
      </c>
      <c r="C372" s="71" t="str">
        <f>IF('Assessor''s Worksheet'!F372="low",1,"")</f>
        <v/>
      </c>
      <c r="D372" s="71" t="str">
        <f>IF('Assessor''s Worksheet'!F372="medium",1,"")</f>
        <v/>
      </c>
      <c r="E372" s="71" t="str">
        <f>IF('Assessor''s Worksheet'!F372="high",1,"")</f>
        <v/>
      </c>
    </row>
    <row r="373" spans="1:5" x14ac:dyDescent="0.25">
      <c r="A373" s="58">
        <f>'Assessor''s Worksheet'!A373</f>
        <v>1215</v>
      </c>
      <c r="B373" s="59" t="str">
        <f>'Assessor''s Worksheet'!B373</f>
        <v>12.4.1</v>
      </c>
      <c r="C373" s="65" t="str">
        <f>IF('Assessor''s Worksheet'!F373="low",1,"")</f>
        <v/>
      </c>
      <c r="D373" s="65" t="str">
        <f>IF('Assessor''s Worksheet'!F373="medium",1,"")</f>
        <v/>
      </c>
      <c r="E373" s="65" t="str">
        <f>IF('Assessor''s Worksheet'!F373="high",1,"")</f>
        <v/>
      </c>
    </row>
    <row r="374" spans="1:5" x14ac:dyDescent="0.25">
      <c r="A374" s="58">
        <f>'Assessor''s Worksheet'!A374</f>
        <v>1216</v>
      </c>
      <c r="B374" s="59" t="str">
        <f>'Assessor''s Worksheet'!B374</f>
        <v>12.4.2</v>
      </c>
      <c r="C374" s="65" t="str">
        <f>IF('Assessor''s Worksheet'!F374="low",1,"")</f>
        <v/>
      </c>
      <c r="D374" s="65" t="str">
        <f>IF('Assessor''s Worksheet'!F374="medium",1,"")</f>
        <v/>
      </c>
      <c r="E374" s="65" t="str">
        <f>IF('Assessor''s Worksheet'!F374="high",1,"")</f>
        <v/>
      </c>
    </row>
    <row r="375" spans="1:5" x14ac:dyDescent="0.25">
      <c r="A375" s="58">
        <f>'Assessor''s Worksheet'!A375</f>
        <v>1217</v>
      </c>
      <c r="B375" s="59" t="str">
        <f>'Assessor''s Worksheet'!B375</f>
        <v>12.4.2</v>
      </c>
      <c r="C375" s="65" t="str">
        <f>IF('Assessor''s Worksheet'!F375="low",1,"")</f>
        <v/>
      </c>
      <c r="D375" s="65" t="str">
        <f>IF('Assessor''s Worksheet'!F375="medium",1,"")</f>
        <v/>
      </c>
      <c r="E375" s="65" t="str">
        <f>IF('Assessor''s Worksheet'!F375="high",1,"")</f>
        <v/>
      </c>
    </row>
    <row r="376" spans="1:5" x14ac:dyDescent="0.25">
      <c r="A376" s="58"/>
      <c r="B376" s="59"/>
      <c r="C376" s="65" t="str">
        <f>IF('Assessor''s Worksheet'!F376="low",1,"")</f>
        <v/>
      </c>
      <c r="D376" s="65" t="str">
        <f>IF('Assessor''s Worksheet'!F376="medium",1,"")</f>
        <v/>
      </c>
      <c r="E376" s="65" t="str">
        <f>IF('Assessor''s Worksheet'!F376="high",1,"")</f>
        <v/>
      </c>
    </row>
    <row r="377" spans="1:5" x14ac:dyDescent="0.25">
      <c r="C377"/>
    </row>
    <row r="378" spans="1:5" x14ac:dyDescent="0.25">
      <c r="C378"/>
    </row>
    <row r="379" spans="1:5" x14ac:dyDescent="0.25">
      <c r="C379"/>
    </row>
    <row r="380" spans="1:5" x14ac:dyDescent="0.25">
      <c r="C380"/>
    </row>
    <row r="381" spans="1:5" x14ac:dyDescent="0.25">
      <c r="C381"/>
    </row>
    <row r="382" spans="1:5" x14ac:dyDescent="0.25">
      <c r="C382"/>
    </row>
    <row r="383" spans="1:5" x14ac:dyDescent="0.25">
      <c r="C383"/>
    </row>
    <row r="384" spans="1:5" x14ac:dyDescent="0.25">
      <c r="C384"/>
    </row>
    <row r="385" spans="3:3" x14ac:dyDescent="0.25">
      <c r="C385"/>
    </row>
    <row r="386" spans="3:3" x14ac:dyDescent="0.25">
      <c r="C386"/>
    </row>
    <row r="387" spans="3:3" x14ac:dyDescent="0.25">
      <c r="C387"/>
    </row>
    <row r="388" spans="3:3" x14ac:dyDescent="0.25">
      <c r="C388"/>
    </row>
    <row r="389" spans="3:3" x14ac:dyDescent="0.25">
      <c r="C389"/>
    </row>
    <row r="390" spans="3:3" x14ac:dyDescent="0.25">
      <c r="C390"/>
    </row>
    <row r="391" spans="3:3" x14ac:dyDescent="0.25">
      <c r="C391"/>
    </row>
    <row r="392" spans="3:3" x14ac:dyDescent="0.25">
      <c r="C392"/>
    </row>
    <row r="393" spans="3:3" x14ac:dyDescent="0.25">
      <c r="C393"/>
    </row>
    <row r="394" spans="3:3" x14ac:dyDescent="0.25">
      <c r="C394"/>
    </row>
    <row r="395" spans="3:3" x14ac:dyDescent="0.25">
      <c r="C395"/>
    </row>
    <row r="396" spans="3:3" x14ac:dyDescent="0.25">
      <c r="C396"/>
    </row>
    <row r="397" spans="3:3" x14ac:dyDescent="0.25">
      <c r="C397"/>
    </row>
    <row r="398" spans="3:3" x14ac:dyDescent="0.25">
      <c r="C398"/>
    </row>
    <row r="399" spans="3:3" x14ac:dyDescent="0.25">
      <c r="C399"/>
    </row>
    <row r="400" spans="3:3" x14ac:dyDescent="0.25">
      <c r="C400"/>
    </row>
    <row r="401" spans="3:3" x14ac:dyDescent="0.25">
      <c r="C401"/>
    </row>
    <row r="402" spans="3:3" x14ac:dyDescent="0.25">
      <c r="C402"/>
    </row>
    <row r="403" spans="3:3" x14ac:dyDescent="0.25">
      <c r="C403"/>
    </row>
    <row r="404" spans="3:3" x14ac:dyDescent="0.25">
      <c r="C404"/>
    </row>
    <row r="405" spans="3:3" x14ac:dyDescent="0.25">
      <c r="C405"/>
    </row>
    <row r="406" spans="3:3" x14ac:dyDescent="0.25">
      <c r="C406"/>
    </row>
    <row r="407" spans="3:3" x14ac:dyDescent="0.25">
      <c r="C407"/>
    </row>
    <row r="408" spans="3:3" x14ac:dyDescent="0.25">
      <c r="C408"/>
    </row>
    <row r="409" spans="3:3" x14ac:dyDescent="0.25">
      <c r="C409"/>
    </row>
    <row r="410" spans="3:3" x14ac:dyDescent="0.25">
      <c r="C410"/>
    </row>
    <row r="411" spans="3:3" x14ac:dyDescent="0.25">
      <c r="C411"/>
    </row>
    <row r="412" spans="3:3" x14ac:dyDescent="0.25">
      <c r="C412"/>
    </row>
    <row r="413" spans="3:3" x14ac:dyDescent="0.25">
      <c r="C413"/>
    </row>
    <row r="414" spans="3:3" x14ac:dyDescent="0.25">
      <c r="C414"/>
    </row>
    <row r="415" spans="3:3" x14ac:dyDescent="0.25">
      <c r="C415"/>
    </row>
    <row r="416" spans="3:3" x14ac:dyDescent="0.25">
      <c r="C416"/>
    </row>
    <row r="417" spans="3:3" x14ac:dyDescent="0.25">
      <c r="C417"/>
    </row>
    <row r="418" spans="3:3" x14ac:dyDescent="0.25">
      <c r="C418"/>
    </row>
    <row r="419" spans="3:3" x14ac:dyDescent="0.25">
      <c r="C419"/>
    </row>
    <row r="420" spans="3:3" x14ac:dyDescent="0.25">
      <c r="C420"/>
    </row>
    <row r="421" spans="3:3" x14ac:dyDescent="0.25">
      <c r="C421"/>
    </row>
    <row r="422" spans="3:3" x14ac:dyDescent="0.25">
      <c r="C422"/>
    </row>
    <row r="423" spans="3:3" x14ac:dyDescent="0.25">
      <c r="C423"/>
    </row>
    <row r="424" spans="3:3" x14ac:dyDescent="0.25">
      <c r="C424"/>
    </row>
    <row r="425" spans="3:3" x14ac:dyDescent="0.25">
      <c r="C425"/>
    </row>
    <row r="426" spans="3:3" x14ac:dyDescent="0.25">
      <c r="C426"/>
    </row>
    <row r="427" spans="3:3" x14ac:dyDescent="0.25">
      <c r="C427"/>
    </row>
    <row r="428" spans="3:3" x14ac:dyDescent="0.25">
      <c r="C428"/>
    </row>
    <row r="429" spans="3:3" x14ac:dyDescent="0.25">
      <c r="C429"/>
    </row>
    <row r="430" spans="3:3" x14ac:dyDescent="0.25">
      <c r="C430"/>
    </row>
    <row r="431" spans="3:3" x14ac:dyDescent="0.25">
      <c r="C431"/>
    </row>
    <row r="432" spans="3:3" x14ac:dyDescent="0.25">
      <c r="C432"/>
    </row>
    <row r="433" spans="3:3" x14ac:dyDescent="0.25">
      <c r="C433"/>
    </row>
    <row r="434" spans="3:3" x14ac:dyDescent="0.25">
      <c r="C434"/>
    </row>
    <row r="435" spans="3:3" x14ac:dyDescent="0.25">
      <c r="C435"/>
    </row>
    <row r="436" spans="3:3" x14ac:dyDescent="0.25">
      <c r="C436"/>
    </row>
    <row r="437" spans="3:3" x14ac:dyDescent="0.25">
      <c r="C437"/>
    </row>
    <row r="438" spans="3:3" x14ac:dyDescent="0.25">
      <c r="C438"/>
    </row>
    <row r="439" spans="3:3" x14ac:dyDescent="0.25">
      <c r="C439"/>
    </row>
    <row r="440" spans="3:3" x14ac:dyDescent="0.25">
      <c r="C440"/>
    </row>
    <row r="441" spans="3:3" x14ac:dyDescent="0.25">
      <c r="C441"/>
    </row>
    <row r="442" spans="3:3" x14ac:dyDescent="0.25">
      <c r="C442"/>
    </row>
    <row r="443" spans="3:3" x14ac:dyDescent="0.25">
      <c r="C443"/>
    </row>
    <row r="444" spans="3:3" x14ac:dyDescent="0.25">
      <c r="C444"/>
    </row>
    <row r="445" spans="3:3" x14ac:dyDescent="0.25">
      <c r="C445"/>
    </row>
    <row r="446" spans="3:3" x14ac:dyDescent="0.25">
      <c r="C446"/>
    </row>
    <row r="447" spans="3:3" x14ac:dyDescent="0.25">
      <c r="C447"/>
    </row>
    <row r="448" spans="3:3" x14ac:dyDescent="0.25">
      <c r="C448"/>
    </row>
    <row r="449" spans="3:3" x14ac:dyDescent="0.25">
      <c r="C449"/>
    </row>
    <row r="450" spans="3:3" x14ac:dyDescent="0.25">
      <c r="C450"/>
    </row>
    <row r="451" spans="3:3" x14ac:dyDescent="0.25">
      <c r="C451"/>
    </row>
    <row r="452" spans="3:3" x14ac:dyDescent="0.25">
      <c r="C452"/>
    </row>
    <row r="453" spans="3:3" x14ac:dyDescent="0.25">
      <c r="C453"/>
    </row>
    <row r="454" spans="3:3" x14ac:dyDescent="0.25">
      <c r="C454"/>
    </row>
    <row r="455" spans="3:3" x14ac:dyDescent="0.25">
      <c r="C455"/>
    </row>
    <row r="456" spans="3:3" x14ac:dyDescent="0.25">
      <c r="C456"/>
    </row>
    <row r="457" spans="3:3" x14ac:dyDescent="0.25">
      <c r="C457"/>
    </row>
    <row r="458" spans="3:3" x14ac:dyDescent="0.25">
      <c r="C458"/>
    </row>
    <row r="459" spans="3:3" x14ac:dyDescent="0.25">
      <c r="C459"/>
    </row>
    <row r="460" spans="3:3" x14ac:dyDescent="0.25">
      <c r="C460"/>
    </row>
    <row r="461" spans="3:3" x14ac:dyDescent="0.25">
      <c r="C461"/>
    </row>
    <row r="462" spans="3:3" x14ac:dyDescent="0.25">
      <c r="C462"/>
    </row>
    <row r="463" spans="3:3" x14ac:dyDescent="0.25">
      <c r="C463"/>
    </row>
    <row r="464" spans="3:3" x14ac:dyDescent="0.25">
      <c r="C464"/>
    </row>
    <row r="465" spans="3:3" x14ac:dyDescent="0.25">
      <c r="C465"/>
    </row>
    <row r="466" spans="3:3" x14ac:dyDescent="0.25">
      <c r="C466"/>
    </row>
    <row r="467" spans="3:3" x14ac:dyDescent="0.25">
      <c r="C467"/>
    </row>
    <row r="468" spans="3:3" x14ac:dyDescent="0.25">
      <c r="C468"/>
    </row>
    <row r="469" spans="3:3" x14ac:dyDescent="0.25">
      <c r="C469"/>
    </row>
    <row r="470" spans="3:3" x14ac:dyDescent="0.25">
      <c r="C470"/>
    </row>
    <row r="471" spans="3:3" x14ac:dyDescent="0.25">
      <c r="C471"/>
    </row>
    <row r="472" spans="3:3" x14ac:dyDescent="0.25">
      <c r="C472"/>
    </row>
  </sheetData>
  <sheetProtection password="C050" sheet="1" objects="1" scenarios="1" formatCells="0"/>
  <pageMargins left="0.7" right="0.7" top="0.75" bottom="0.75" header="0.3" footer="0.3"/>
  <pageSetup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37"/>
  <sheetViews>
    <sheetView workbookViewId="0">
      <selection activeCell="D8" sqref="D8"/>
    </sheetView>
  </sheetViews>
  <sheetFormatPr defaultColWidth="11.42578125" defaultRowHeight="15" x14ac:dyDescent="0.25"/>
  <cols>
    <col min="1" max="1" width="10.42578125" customWidth="1"/>
    <col min="2" max="2" width="8.140625" bestFit="1" customWidth="1"/>
    <col min="3" max="6" width="11.42578125" customWidth="1"/>
    <col min="7" max="7" width="4.5703125" bestFit="1" customWidth="1"/>
  </cols>
  <sheetData>
    <row r="1" spans="1:2" x14ac:dyDescent="0.25">
      <c r="A1" t="s">
        <v>159</v>
      </c>
      <c r="B1">
        <v>1</v>
      </c>
    </row>
    <row r="2" spans="1:2" x14ac:dyDescent="0.25">
      <c r="A2" t="s">
        <v>160</v>
      </c>
      <c r="B2">
        <v>0.5</v>
      </c>
    </row>
    <row r="3" spans="1:2" x14ac:dyDescent="0.25">
      <c r="A3" t="s">
        <v>161</v>
      </c>
      <c r="B3">
        <v>0</v>
      </c>
    </row>
    <row r="10" spans="1:2" x14ac:dyDescent="0.25">
      <c r="A10" t="s">
        <v>210</v>
      </c>
      <c r="B10" s="38" t="str">
        <f>IF('Problem Areas'!G6="","",'Problem Areas'!G6)</f>
        <v/>
      </c>
    </row>
    <row r="11" spans="1:2" x14ac:dyDescent="0.25">
      <c r="A11" t="s">
        <v>211</v>
      </c>
      <c r="B11" s="38" t="str">
        <f>IF('Problem Areas'!G11="","",'Problem Areas'!G11)</f>
        <v/>
      </c>
    </row>
    <row r="12" spans="1:2" x14ac:dyDescent="0.25">
      <c r="A12" t="s">
        <v>212</v>
      </c>
      <c r="B12" s="38" t="str">
        <f>IF('Problem Areas'!G17="","",'Problem Areas'!G17)</f>
        <v/>
      </c>
    </row>
    <row r="13" spans="1:2" x14ac:dyDescent="0.25">
      <c r="A13" t="s">
        <v>213</v>
      </c>
      <c r="B13" s="38" t="str">
        <f>IF('Problem Areas'!G24="","",'Problem Areas'!G24)</f>
        <v/>
      </c>
    </row>
    <row r="14" spans="1:2" x14ac:dyDescent="0.25">
      <c r="A14" t="s">
        <v>214</v>
      </c>
      <c r="B14" s="38" t="str">
        <f>IF('Problem Areas'!G32="","",'Problem Areas'!G32)</f>
        <v/>
      </c>
    </row>
    <row r="15" spans="1:2" x14ac:dyDescent="0.25">
      <c r="A15" t="s">
        <v>215</v>
      </c>
      <c r="B15" s="38" t="str">
        <f>IF('Problem Areas'!G36="","",'Problem Areas'!G36)</f>
        <v/>
      </c>
    </row>
    <row r="16" spans="1:2" x14ac:dyDescent="0.25">
      <c r="A16" t="s">
        <v>216</v>
      </c>
      <c r="B16" s="38" t="str">
        <f>IF('Problem Areas'!G42="","",'Problem Areas'!G42)</f>
        <v/>
      </c>
    </row>
    <row r="17" spans="1:6" x14ac:dyDescent="0.25">
      <c r="A17" t="s">
        <v>217</v>
      </c>
      <c r="B17" s="38" t="str">
        <f>IF('Problem Areas'!G48="","",'Problem Areas'!G48)</f>
        <v/>
      </c>
    </row>
    <row r="18" spans="1:6" x14ac:dyDescent="0.25">
      <c r="A18" t="s">
        <v>218</v>
      </c>
      <c r="B18" s="38" t="str">
        <f>IF('Problem Areas'!G53="","",'Problem Areas'!G53)</f>
        <v/>
      </c>
    </row>
    <row r="19" spans="1:6" x14ac:dyDescent="0.25">
      <c r="A19" t="s">
        <v>219</v>
      </c>
      <c r="B19" s="38" t="str">
        <f>IF('Problem Areas'!G59="","",'Problem Areas'!G63)</f>
        <v/>
      </c>
    </row>
    <row r="20" spans="1:6" x14ac:dyDescent="0.25">
      <c r="A20" t="s">
        <v>220</v>
      </c>
      <c r="B20" s="38" t="str">
        <f>IF('Problem Areas'!G63="","",'Problem Areas'!G63)</f>
        <v/>
      </c>
    </row>
    <row r="21" spans="1:6" x14ac:dyDescent="0.25">
      <c r="A21" t="s">
        <v>221</v>
      </c>
      <c r="B21" s="38" t="str">
        <f>IF('Problem Areas'!G68="","",'Problem Areas'!G68)</f>
        <v/>
      </c>
    </row>
    <row r="22" spans="1:6" x14ac:dyDescent="0.25">
      <c r="A22" s="1"/>
      <c r="B22" s="1"/>
      <c r="C22" s="1"/>
      <c r="D22" s="1"/>
      <c r="E22" s="1"/>
      <c r="F22" s="1"/>
    </row>
    <row r="23" spans="1:6" x14ac:dyDescent="0.25">
      <c r="A23" s="1"/>
      <c r="B23" s="1"/>
      <c r="C23" s="1"/>
      <c r="D23" s="1"/>
      <c r="E23" s="1"/>
      <c r="F23" s="1"/>
    </row>
    <row r="24" spans="1:6" x14ac:dyDescent="0.25">
      <c r="A24" s="46"/>
      <c r="B24" s="38"/>
      <c r="C24" s="46"/>
      <c r="D24" s="46"/>
      <c r="E24" s="46"/>
      <c r="F24" s="46"/>
    </row>
    <row r="25" spans="1:6" x14ac:dyDescent="0.25">
      <c r="A25" s="46"/>
      <c r="B25" s="38"/>
      <c r="C25" s="46"/>
      <c r="D25" s="46"/>
      <c r="E25" s="46"/>
      <c r="F25" s="46"/>
    </row>
    <row r="26" spans="1:6" x14ac:dyDescent="0.25">
      <c r="A26" s="46"/>
      <c r="B26" s="38"/>
      <c r="C26" s="46"/>
      <c r="D26" s="46"/>
      <c r="E26" s="46"/>
      <c r="F26" s="46"/>
    </row>
    <row r="27" spans="1:6" ht="15" customHeight="1" x14ac:dyDescent="0.25">
      <c r="A27" s="47"/>
      <c r="B27" s="38"/>
      <c r="C27" s="47"/>
      <c r="D27" s="47"/>
      <c r="E27" s="47"/>
      <c r="F27" s="47"/>
    </row>
    <row r="28" spans="1:6" x14ac:dyDescent="0.25">
      <c r="A28" s="47"/>
      <c r="B28" s="38"/>
      <c r="C28" s="47"/>
      <c r="D28" s="47"/>
      <c r="E28" s="47"/>
      <c r="F28" s="47"/>
    </row>
    <row r="29" spans="1:6" x14ac:dyDescent="0.25">
      <c r="A29" s="47"/>
      <c r="B29" s="38"/>
      <c r="C29" s="47"/>
      <c r="D29" s="47"/>
      <c r="E29" s="47"/>
      <c r="F29" s="47"/>
    </row>
    <row r="30" spans="1:6" x14ac:dyDescent="0.25">
      <c r="A30" s="47"/>
      <c r="B30" s="38"/>
      <c r="C30" s="47"/>
      <c r="D30" s="47"/>
      <c r="E30" s="47"/>
      <c r="F30" s="47"/>
    </row>
    <row r="31" spans="1:6" x14ac:dyDescent="0.25">
      <c r="A31" s="48"/>
      <c r="B31" s="38"/>
      <c r="C31" s="48"/>
      <c r="D31" s="48"/>
      <c r="E31" s="48"/>
      <c r="F31" s="48"/>
    </row>
    <row r="32" spans="1:6" x14ac:dyDescent="0.25">
      <c r="A32" s="48"/>
      <c r="B32" s="38"/>
      <c r="C32" s="48"/>
      <c r="D32" s="48"/>
      <c r="E32" s="48"/>
      <c r="F32" s="48"/>
    </row>
    <row r="33" spans="1:6" x14ac:dyDescent="0.25">
      <c r="A33" s="48"/>
      <c r="B33" s="38"/>
      <c r="C33" s="48"/>
      <c r="D33" s="48"/>
      <c r="E33" s="48"/>
      <c r="F33" s="48"/>
    </row>
    <row r="34" spans="1:6" x14ac:dyDescent="0.25">
      <c r="A34" s="47"/>
      <c r="B34" s="38"/>
      <c r="C34" s="47"/>
      <c r="D34" s="47"/>
      <c r="E34" s="47"/>
      <c r="F34" s="47"/>
    </row>
    <row r="35" spans="1:6" x14ac:dyDescent="0.25">
      <c r="A35" s="47"/>
      <c r="B35" s="38"/>
      <c r="C35" s="47"/>
      <c r="D35" s="47"/>
      <c r="E35" s="47"/>
      <c r="F35" s="47"/>
    </row>
    <row r="36" spans="1:6" x14ac:dyDescent="0.25">
      <c r="A36" s="1"/>
      <c r="B36" s="1"/>
      <c r="C36" s="1"/>
      <c r="D36" s="1"/>
      <c r="E36" s="1"/>
      <c r="F36" s="1"/>
    </row>
    <row r="37" spans="1:6" x14ac:dyDescent="0.25">
      <c r="A37" s="1"/>
      <c r="B37" s="1"/>
      <c r="C37" s="1"/>
      <c r="D37" s="1"/>
      <c r="E37" s="1"/>
      <c r="F37" s="1"/>
    </row>
  </sheetData>
  <sheetProtection password="C79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ColWidth="11.425781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29E6F4AC7207418F820A5E5D84ED63" ma:contentTypeVersion="1" ma:contentTypeDescription="Create a new document." ma:contentTypeScope="" ma:versionID="8ea6f0c87da435c52d2536ead24fe2e3">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FDC3397-C215-4BCD-B446-57455FFBA67F}"/>
</file>

<file path=customXml/itemProps2.xml><?xml version="1.0" encoding="utf-8"?>
<ds:datastoreItem xmlns:ds="http://schemas.openxmlformats.org/officeDocument/2006/customXml" ds:itemID="{9A699606-F9ED-4ADC-98E5-501C66933670}"/>
</file>

<file path=customXml/itemProps3.xml><?xml version="1.0" encoding="utf-8"?>
<ds:datastoreItem xmlns:ds="http://schemas.openxmlformats.org/officeDocument/2006/customXml" ds:itemID="{9113F70F-7137-4118-9E5E-6C8B0A9549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Title Page</vt:lpstr>
      <vt:lpstr>Instructions</vt:lpstr>
      <vt:lpstr>Assessor's Worksheet</vt:lpstr>
      <vt:lpstr>High Risk Results</vt:lpstr>
      <vt:lpstr>Problem Areas</vt:lpstr>
      <vt:lpstr>Ranking of Risk Scoring</vt:lpstr>
      <vt:lpstr>Risk</vt:lpstr>
      <vt:lpstr>Feuil1</vt:lpstr>
      <vt:lpstr>'Assessor''s Worksheet'!_Toc223153538</vt:lpstr>
      <vt:lpstr>'Assessor''s Worksheet'!_Toc224211575</vt:lpstr>
      <vt:lpstr>'Assessor''s Worksheet'!Print_Area</vt:lpstr>
      <vt:lpstr>'Assessor''s Worksheet'!Print_Titles</vt:lpstr>
      <vt:lpstr>'High Risk Results'!Print_Titles</vt:lpstr>
      <vt:lpstr>'Problem Areas'!Print_Titles</vt:lpstr>
    </vt:vector>
  </TitlesOfParts>
  <Company>Passport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Francis Felber Charbonneau</dc:creator>
  <cp:lastModifiedBy>Luong, Quang Tan</cp:lastModifiedBy>
  <cp:lastPrinted>2010-02-11T12:41:08Z</cp:lastPrinted>
  <dcterms:created xsi:type="dcterms:W3CDTF">2009-10-21T17:53:00Z</dcterms:created>
  <dcterms:modified xsi:type="dcterms:W3CDTF">2018-04-10T14:33:12Z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0x0101009C29E6F4AC7207418F820A5E5D84ED63</vt:lpwstr>
  </property>
</Properties>
</file>