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20" windowWidth="15480" windowHeight="11640" tabRatio="497" activeTab="0"/>
  </bookViews>
  <sheets>
    <sheet name="Portada" sheetId="1" r:id="rId1"/>
    <sheet name="Instrucciones" sheetId="2" r:id="rId2"/>
    <sheet name="Hoja de trabajo del evaluador" sheetId="3" r:id="rId3"/>
    <sheet name="Resultados de alto riesgo" sheetId="4" r:id="rId4"/>
    <sheet name="Áreas problemáticas" sheetId="5" r:id="rId5"/>
    <sheet name="Ranking of Risk Scoring" sheetId="6" state="hidden" r:id="rId6"/>
    <sheet name="Risk" sheetId="7" state="hidden" r:id="rId7"/>
    <sheet name="Feuil1" sheetId="8" state="hidden" r:id="rId8"/>
  </sheets>
  <definedNames>
    <definedName name="_Toc223153538" localSheetId="2">'Hoja de trabajo del evaluador'!$A$195</definedName>
    <definedName name="_Toc223758418" localSheetId="2">'Hoja de trabajo del evaluador'!#REF!</definedName>
    <definedName name="_Toc224102840" localSheetId="2">'Hoja de trabajo del evaluador'!#REF!</definedName>
    <definedName name="_Toc224211575" localSheetId="2">'Hoja de trabajo del evaluador'!$A$240</definedName>
    <definedName name="_xlfn.IFERROR" hidden="1">#NAME?</definedName>
    <definedName name="_xlnm.Print_Area" localSheetId="2">'Hoja de trabajo del evaluador'!$A:$G</definedName>
    <definedName name="_xlnm.Print_Titles" localSheetId="4">'Áreas problemáticas'!$4:$5</definedName>
    <definedName name="_xlnm.Print_Titles" localSheetId="2">'Hoja de trabajo del evaluador'!$1:$1</definedName>
    <definedName name="_xlnm.Print_Titles" localSheetId="3">'Resultados de alto riesgo'!$5:$5</definedName>
  </definedNames>
  <calcPr fullCalcOnLoad="1"/>
</workbook>
</file>

<file path=xl/sharedStrings.xml><?xml version="1.0" encoding="utf-8"?>
<sst xmlns="http://schemas.openxmlformats.org/spreadsheetml/2006/main" count="671" uniqueCount="550">
  <si>
    <t xml:space="preserve">¿Existe un alto gerente/director designado en el ámbiito nacional (oficinas centrales) a cargo de los controles de seguridad interna? </t>
  </si>
  <si>
    <t xml:space="preserve">¿Participa este gerente/director en los niveles de planificación y toma de decisiones? 
</t>
  </si>
  <si>
    <t xml:space="preserve">¿Hay un alto funcionario designado en cada sitio de producción (oficina de campo) a cargo de los controles de seguridad interna? </t>
  </si>
  <si>
    <t xml:space="preserve">¿Tiene independencia este gerente/director de la cadena operativa de mando? 
</t>
  </si>
  <si>
    <t xml:space="preserve">¿Son estos funcionarios independientes de la cadena operativa de mando? 
</t>
  </si>
  <si>
    <t xml:space="preserve">¿Existe en las oficinas centrales un grupo especializado en combatir el fraude, y cuenta éste con representación en cada oficina? 
</t>
  </si>
  <si>
    <t xml:space="preserve">¿Tiene este grupo un enlace con las agencias gubernamentales a cargo de procesar judicialmente los casos de fraude cuando se determinan? 
</t>
  </si>
  <si>
    <t xml:space="preserve">¿Abordan las políticas y prácticas de seguridad informática clasificaciones apropiadas de confidencialidad de los sistemas, bases de datos e información relacionada de forma tal que dicha información no pueda ser accedida, interceptada o de alguna manera copiada u obtenida en forma electrónica por las personas equivocadas? </t>
  </si>
  <si>
    <t xml:space="preserve">¿Abordan las políticas y prácticas de seguridad la protección de la integridad de los datos de los sistemas, bases de datos e información relacionada, de forma tal que esta información no pueda ser modificada, añadida o borrada salvo en los procesos debidamente definidos? </t>
  </si>
  <si>
    <t xml:space="preserve">¿Abordan las políticas y prácticas de seguridad la disponibilidad adecuada de bases de datos e información relacionada, de forma tal que la información no pueda ser bloqueada u ocultada a sus usuarios legítimos cuando se requiera? </t>
  </si>
  <si>
    <t xml:space="preserve">¿Han sido certificados en el nivel indicado los aparatos de criptografía utilizando estándares internacionales como el FIPS 140-2 o algún equivalente? 
</t>
  </si>
  <si>
    <t>8.3   Seguridad del usuario</t>
  </si>
  <si>
    <t xml:space="preserve">¿Están estas personas también limitadas por permisos de acceso y procesamiento solamente a determinados procesos de solicitud y a determinados registros de sus bases de datos? 
</t>
  </si>
  <si>
    <t xml:space="preserve">¿Terminan automáticamente todas las sesiones que requiren nombre de usuario/contraseña después de períodos cortos de inactividad?  
</t>
  </si>
  <si>
    <t xml:space="preserve">¿Pueden monitorearse electrónicamente todos los accesos al sistema informático de emisión? 
</t>
  </si>
  <si>
    <t xml:space="preserve">¿Son los visitantes/contratistas escoltados siempre dentro de las áreas seguras? 
</t>
  </si>
  <si>
    <t xml:space="preserve">¿Es el acceso físico controlado por medios físicos y electrónicos (cerraduras, carnets de identificación de accesos de privilegio, indicadores biométricos, etc.) </t>
  </si>
  <si>
    <t xml:space="preserve">¿Se utilizan equipos de detección de intrusos (alarmas, sensores de movimiento, etc.) para llamar la atención inmediata de los guardas? 
</t>
  </si>
  <si>
    <t xml:space="preserve">¿Se utilizan cámaras y CCTV en todas las puertas de acceso internas y externas, así como en los pasillos internos y en el área de los salones? </t>
  </si>
  <si>
    <t xml:space="preserve">En este caso, ¿son presentados ante la AEDV para su cancelación o destrucción física? 
</t>
  </si>
  <si>
    <t xml:space="preserve">¿Son los números de esos documentos de viaje almacenados en una base de datos de documentos de viaje robados y perdidos? </t>
  </si>
  <si>
    <t xml:space="preserve">¿Se mantienen almacenados al menos durante el período de validez del documento? 
</t>
  </si>
  <si>
    <t xml:space="preserve">¿Se encuentra esta base de datos a disposición de las autoridades de los puestos de control fronterizos, migración, visas y aplicación de leyes? 
</t>
  </si>
  <si>
    <t xml:space="preserve">¿Son las condiciones de empleo, la estructura salarial y los beneficios para el personal justos y competitivos con respecto a trabajos similares en otros sectores locales de actividad? 
</t>
  </si>
  <si>
    <t xml:space="preserve">¿Existen mecanismos formales de RH para que los empleados planteen quejas formales y que éstas sean escuchadas y abordadas de manera imparcial? </t>
  </si>
  <si>
    <t xml:space="preserve">¿Ofrece la AEDV un alto grado de seguridad laboral a los empleados competentes? 
</t>
  </si>
  <si>
    <t xml:space="preserve">¿Se motiva a todos los empleados, mediante reconocimientos oficiales y otras recompensas, a dar continuamente sus recomendaciones para la introducción de mejoras en el campo operativo y de seguridad? </t>
  </si>
  <si>
    <t>9.5   Investigaciones y sanciones</t>
  </si>
  <si>
    <t xml:space="preserve">¿Aprueba siempre un supervisor que sea ciudadano del país emisor la decisión final con respecto a la titularidad? </t>
  </si>
  <si>
    <t xml:space="preserve">¿Tienen las misiones acceso a las mismas autorizaciones, listas de observación y bases de datos sobre restricciones que las oficinas en el país? </t>
  </si>
  <si>
    <t xml:space="preserve">¿Son remitidos los casos difíciles a la sede de la AEDV? </t>
  </si>
  <si>
    <t xml:space="preserve">¿Son los documentos de viaje expedidos en las misiones incorporados a las bases de datos? </t>
  </si>
  <si>
    <t>11.4  Personalización</t>
  </si>
  <si>
    <t xml:space="preserve">Para los documentos personalizados en el exterior en consulados, ¿se implementan plenamente también en las misiones en el exterior todos los pasos propuestos en los Capítulos 4 y 5 para la manipulación, contabilidad y almacenamiento de las libretas en blanco? </t>
  </si>
  <si>
    <t>Capítulo 12. Actores clave nacionales e internacionales</t>
  </si>
  <si>
    <t>12.2   Actores clave en el ámbito nacional</t>
  </si>
  <si>
    <t xml:space="preserve">¿Incluyen estas políticas y prácticas evaluaciones de riesgos y vulnerabilidades, evaluaciones de privacidad de los datos, pérdida de información de bases de datos, acceso a datos no autorizados y evaluaciones relacionadas? </t>
  </si>
  <si>
    <t xml:space="preserve">¿Pasan todos los miembros del personal consular y del personal localmente contratado que trabajan con la seguridad de los documentos de viaje por una revisión al mismo nivel que el personal que trabaja en el país de origen? 
</t>
  </si>
  <si>
    <t xml:space="preserve">¿Se aplican todas las políticas y prácticas de seguridad plena y sistemáticamente en todas las instalaciones y organizaciones asociadas involucradas en la emisión de documentos de viaje? </t>
  </si>
  <si>
    <t xml:space="preserve">¿Tienen acceso a las libretas en blanco solamente los funcionarios responsables de la emisión de documentos de viaje? 
</t>
  </si>
  <si>
    <t xml:space="preserve">Si el personal localmente contratado está en capacidad de personalizar los documentos de viaje, ¿son éstos siempre revisados por altos funcionarios consulares que sean ciudadanos del país antes de su envío? </t>
  </si>
  <si>
    <t xml:space="preserve">4.4   Transporte y almacenamiento </t>
  </si>
  <si>
    <t xml:space="preserve">¿Incluye esta protección vigilancia las 24 horas de esas áreas o en todas las instalaciones? 
</t>
  </si>
  <si>
    <t xml:space="preserve">¿Tienen que firmar los lotes tanto la persona que los envía como la que los recibe? 
</t>
  </si>
  <si>
    <t xml:space="preserve">¿Se asignan las libretas en blanco al menos a dos funcionarios autorizados del personal de producción (cuatro ojos)?
</t>
  </si>
  <si>
    <t xml:space="preserve">¿Pasan todos los funcionarios a cargo de las libretas en blanco por una revisión siempre al momento de salir de las áreas seguras para garantizar que ninguna libreta en blanco sea sacada de allí? </t>
  </si>
  <si>
    <t xml:space="preserve">¿Se someten los documentos de viaje personalizados a una revisión de aseguramiento de la calidad para garantizar que queden libres de errores? 
</t>
  </si>
  <si>
    <t xml:space="preserve">En el caso de los pasaportes-e, ¿es el chip leído y los datos (incluyendo la imagen) comparados con la página de datos, la ZLM y la información contenida en la solicitud original? 
</t>
  </si>
  <si>
    <t xml:space="preserve">¿Debe el destinatario recoger su documento de viaje en persona? 
</t>
  </si>
  <si>
    <t xml:space="preserve">¿Es la fotografía de la página de datos del documento de viaje (y el chip en el caso del pasaporte-e) verificada contra la base de datos y la persona propiamente al momento que recoge el pasaporte? 
</t>
  </si>
  <si>
    <t xml:space="preserve">¿Se revisa algún identificador biométrico al momento de recoger el pasaporte (tecnología de reconocimiento facial, huellas dactilares)? 
</t>
  </si>
  <si>
    <t xml:space="preserve">¿Debe firmar un acuse de recibo la persona que recoge el documento de viaje? 
</t>
  </si>
  <si>
    <t xml:space="preserve">¿Firma el solicitante un acuse de recibo al momento de recoger el pasaporte? </t>
  </si>
  <si>
    <t xml:space="preserve">¿Se requiere una firma del solicitante o de otra persona que viva en la misma dirección para dar por recibido el documento de viaje? </t>
  </si>
  <si>
    <t xml:space="preserve">De no ser así, ¿se utilizan otros medios que permitan rastrear si el solicitante ya recibió su documento de viaje (por ej., la devolución de una palabra clave o recibo)?  </t>
  </si>
  <si>
    <t xml:space="preserve">¿Son retornados a la AEDV los documentos de viaje no enviados para verificar la dirección con el solicitante y en la base de datos? </t>
  </si>
  <si>
    <t xml:space="preserve">¿Expide el país pasaportes de lectura mecánica (PLM) de conformidad con las especificaciones de la OACI contenidas en el Doc. 9303, Parte 1, Vol. 1? 
</t>
  </si>
  <si>
    <t xml:space="preserve">¿Expide el país pasaportes de lectura mecánica electrónicos (PLM-e) de conformidad con las especificaciones del Doc. 9303 Parte 1, Volumen 2? </t>
  </si>
  <si>
    <t xml:space="preserve">De no ser así, ¿existe en el país un plan y un cronograma para llegar a emitirlos? 
</t>
  </si>
  <si>
    <t xml:space="preserve">¿Cumplen todos los documentos de viaje emitidos por el país con las especificaciones de la OACI contenidas en el Doc. 9303? 
</t>
  </si>
  <si>
    <t xml:space="preserve">¿Están todos los documentos de viaje diseñados con características de seguridad sólidas y modernas de las recomendadas en el Anexo informativo al Doc. 9303, Volumen 1, Sección 3: "Estándares de seguridad para los Documentos de Viaje de Lectura Mecánica? </t>
  </si>
  <si>
    <t xml:space="preserve">¿Tiene la AEDV un programa en marcha para revisar y actualizar las características de seguridad de sus documentos de viaje? </t>
  </si>
  <si>
    <t xml:space="preserve">¿Es correcto que en NINGÚN MOMENTO las solicitudes que contengan información personal sobre el solicitante se almacenan o comparten mediante redes no protegidas o aparátos portátiles que puedan ser sacados de las instalaciones de la AEDV, por ejemplo computadoras portátiles, tarjetas de memoria (memory sticks) o discos? </t>
  </si>
  <si>
    <t xml:space="preserve">¿Tiene la AEDV alianzas activas con otras autoridades nacionales que sean actores clave en la emisión y uso de los documentos de viaje? </t>
  </si>
  <si>
    <t xml:space="preserve">¿Intercambia la AEDV información con las autoridades encargadas del control fronterizo y autoridades migratorias en cuanto al desarrollo, diseño e integración de características de seguridad a los documentos de viaje? </t>
  </si>
  <si>
    <t xml:space="preserve">¿Intercambia la AEDV información con otros organismos nacionales involucrados en el proceso de emisión de documentos de viaje, por ej., la emisión en el exterior, emisión de pasaportes diplomáticos/especiales/oficiales, y la aceptación de las solicitudes? </t>
  </si>
  <si>
    <t>¿Comparte la AEDV información con aerolíneas y asociaciones que verifiquen los documentos de viaje para determinar el derecho a viajar en avión del titular y comunicar con antelación información sobre los pasajeros?</t>
  </si>
  <si>
    <t xml:space="preserve">¿Se respeta en todos los documentos de viaje emitidos la política de un pasaporte/una persona? 
</t>
  </si>
  <si>
    <t xml:space="preserve">¿Tienen todos los documentos de viaje expedidos por el país un mínimo de características de seguridad? 
</t>
  </si>
  <si>
    <t xml:space="preserve">¿Incluyen los pasaportes expedidos para efectos de un único viaje (de regreso al país de origen mediante un determinado itinerario) características físicas de seguridad para prevenir su alteración? </t>
  </si>
  <si>
    <t xml:space="preserve">¿Existen sanciones para el personal que incumpla con las políticas y prácticas de seguridad? 
</t>
  </si>
  <si>
    <t xml:space="preserve">¿Se encuentran las diversas instalaciones para la emisión y zonas de trabajo definidas a manera de dos zonas distintas de seguridad) (Zona pública, zona de recepción, zona de operaciones, zonas de seguridad y alta seguridad?) </t>
  </si>
  <si>
    <r>
      <t xml:space="preserve">¿Incluyen prácticas de seguridad que deban seguirse para el monitoreo y requerimientos de vigilancia para las distintas zonas de seguridad? </t>
    </r>
    <r>
      <rPr>
        <sz val="10"/>
        <color indexed="8"/>
        <rFont val="Arial"/>
        <family val="2"/>
      </rPr>
      <t xml:space="preserve">
</t>
    </r>
  </si>
  <si>
    <r>
      <t xml:space="preserve">¿Incluyen prácticas adicionales de seguridad, por ejemplo el uso de aparatos de protección o construcciones físicas, para las diferentes zonas de seguridad? </t>
    </r>
    <r>
      <rPr>
        <sz val="10"/>
        <color indexed="8"/>
        <rFont val="Arial"/>
        <family val="2"/>
      </rPr>
      <t xml:space="preserve">
</t>
    </r>
  </si>
  <si>
    <t xml:space="preserve">Do they include additional security practices such as physical construction or protection devices, for different security zones? </t>
  </si>
  <si>
    <t xml:space="preserve">¿Se han adoptado medidas de seguridad adicionales, por ejemplo revisión del público, uso de vidrios a prueba de balas y alarmas de coacción para proteger al personal? </t>
  </si>
  <si>
    <t xml:space="preserve">¿Hay personal de seguridad presente durante las horas laborales? 
</t>
  </si>
  <si>
    <t xml:space="preserve">¿Está el acceso de los empleados restringido a determinados períodos de tiempo, es decir, turnos laborales? 
</t>
  </si>
  <si>
    <t xml:space="preserve">¿Son todas las instalaciones en el sitio monitoreadas por guardas las 24 horas del día, 7 días de la semana? 
</t>
  </si>
  <si>
    <t xml:space="preserve">¿Tienen los gafetes de privilegios de acceso colores distintivos o algún otro código evidente que indique visualmente los privilegios de acceso físico del portador? </t>
  </si>
  <si>
    <t xml:space="preserve">¿Se aplica esto a los empleados que no tienen la autorización correspondiente de seguridad o cuya posición no les da acceso a determinadas zonas? </t>
  </si>
  <si>
    <t>% Cumplimiento</t>
  </si>
  <si>
    <t xml:space="preserve">Observaciones sobre vacíos o medidas de mitigación </t>
  </si>
  <si>
    <t>Áreas potencialmente problemáticas identificadas mediante calificaciones altas en el nivel de riesgo</t>
  </si>
  <si>
    <t>Capítulos y secciones</t>
  </si>
  <si>
    <t>Calificación  riesgo</t>
  </si>
  <si>
    <t>No. de respuestas</t>
  </si>
  <si>
    <t>Bajo</t>
  </si>
  <si>
    <t>Alto</t>
  </si>
  <si>
    <t xml:space="preserve">Capítulo 1. Autoridad emisora de documentos de viaje: estructura organizativa, seguridad interna y prácticas generales de seguridad </t>
  </si>
  <si>
    <t>1.2 Estructura organizativa</t>
  </si>
  <si>
    <t>1.3 Marco de seguridad</t>
  </si>
  <si>
    <t xml:space="preserve">1.4 Prácticas generales de seguridad </t>
  </si>
  <si>
    <t xml:space="preserve">2.2 Procesos de solicitud y requisitos </t>
  </si>
  <si>
    <t>2.3 Fotografías</t>
  </si>
  <si>
    <t>2.4 Características biométricas secundarias</t>
  </si>
  <si>
    <t xml:space="preserve">2.5 Tratamiento y protección de la información personal </t>
  </si>
  <si>
    <t>3.1 Resumen</t>
  </si>
  <si>
    <t>4.1 Resumen</t>
  </si>
  <si>
    <r>
      <t xml:space="preserve">3.2 Tratamiento de primeras solicitudes </t>
    </r>
    <r>
      <rPr>
        <i/>
        <sz val="12"/>
        <color indexed="8"/>
        <rFont val="Arial"/>
        <family val="2"/>
      </rPr>
      <t>versus</t>
    </r>
    <r>
      <rPr>
        <sz val="12"/>
        <color indexed="8"/>
        <rFont val="Arial"/>
        <family val="2"/>
      </rPr>
      <t xml:space="preserve"> renovaciones</t>
    </r>
  </si>
  <si>
    <t>3.3 Solicitudes para niños</t>
  </si>
  <si>
    <t>3.4 Evidencia documental</t>
  </si>
  <si>
    <t>3.5 Otros medios para identificar al solicitante</t>
  </si>
  <si>
    <t>4.2 Producción de las libretas</t>
  </si>
  <si>
    <t>4.3 Numeración</t>
  </si>
  <si>
    <t>4.4 Envío y almacenamiento</t>
  </si>
  <si>
    <t>4.5 Contabilidad</t>
  </si>
  <si>
    <t xml:space="preserve">4.6 Destrucción </t>
  </si>
  <si>
    <t xml:space="preserve">Capítulo 5. Personalización y envío </t>
  </si>
  <si>
    <t xml:space="preserve">5.2 Personalización </t>
  </si>
  <si>
    <t>5.3 Envío</t>
  </si>
  <si>
    <t>Capítulo 6. Seguridad de los documentos de viaje</t>
  </si>
  <si>
    <t>6.3 Pasaporte de lectura mecánica electrónico(PLM-e, Pasaporte-e)</t>
  </si>
  <si>
    <t>6.2 Documentos de viaje de lectura mecánica (DVLM)</t>
  </si>
  <si>
    <t xml:space="preserve">6.4 Normas, prácticas recomendadas y especificaciones de la OACI </t>
  </si>
  <si>
    <t>6.5 Tipos de documentos de viaje</t>
  </si>
  <si>
    <t>7.2 Políticas de seguridad física</t>
  </si>
  <si>
    <t>7.3 Zonas de seguridad</t>
  </si>
  <si>
    <t>7.4 Control del acceso y monitoreo</t>
  </si>
  <si>
    <t xml:space="preserve">7.5 Otras medidas y prácticas relacionadas con la seguridad física </t>
  </si>
  <si>
    <t>Capítulo 8. Seguridad informática</t>
  </si>
  <si>
    <t>8.2 Políticas y prácticas de seguridad informática</t>
  </si>
  <si>
    <t>8.3 Seguridad de los usuarios</t>
  </si>
  <si>
    <t>8.4 Personal de informática</t>
  </si>
  <si>
    <t>Capítulo 9. Protección y promoción de la integridad del personal y de la autoridad emisora</t>
  </si>
  <si>
    <t xml:space="preserve">9.2 Permisos de seguridad y sesiones informativas sobre seguridad </t>
  </si>
  <si>
    <t>9.3 Organización del trabajo</t>
  </si>
  <si>
    <t>9.4 Ánimo del personal</t>
  </si>
  <si>
    <t>9.5 Investigaciones y sanciones</t>
  </si>
  <si>
    <t>Capítulo 10. Documentos de viaje robados y perdidos</t>
  </si>
  <si>
    <t xml:space="preserve">10.2 Medidas de prevención </t>
  </si>
  <si>
    <t>10.3 Medidas de mitigación</t>
  </si>
  <si>
    <t>Capítulo 11. Emisión de documentos en el exterior</t>
  </si>
  <si>
    <t>11.2 Supervisión del trabajo</t>
  </si>
  <si>
    <t>11.3 Verificación de la titularidad</t>
  </si>
  <si>
    <t xml:space="preserve">11.4 Personalización </t>
  </si>
  <si>
    <t>12.2 Actores clave en el ámbito nacional</t>
  </si>
  <si>
    <t>12.3  Socios internacionales</t>
  </si>
  <si>
    <t>Evaluación completa: Capítulo 1 al 12</t>
  </si>
  <si>
    <t xml:space="preserve">Nota. Esta guía se encuentra protegida para evitar que se modifique inadvertidamente su contenido. Si requiere introducir cambos, haga clic en la cejilla de revisar, y luego en "Desproteger hoja", con la contraseña "icbwg". No olvide proteger la hoja nuevamente después de introducir los cambios necesarios.  Sin embargo, la hoja de Resultados de alto riesgo no debe protegerse con contraseña, ya que de hacerlo no será posible refrescar sus contenidos. </t>
  </si>
  <si>
    <t xml:space="preserve">Cómo registrar los resultados de la evaluación en la Hoja de trabajo para el evaluador (cejilla 3) e interpretar la calificación de riesgo </t>
  </si>
  <si>
    <r>
      <t xml:space="preserve">1. Se asume que el evaluador habrá leído la Parte 1 de la Guía para la evaluación, titulada </t>
    </r>
    <r>
      <rPr>
        <i/>
        <sz val="11"/>
        <color indexed="8"/>
        <rFont val="Arial"/>
        <family val="2"/>
      </rPr>
      <t>Buenas prácticas sobre la emisión segura de documentos de viaje</t>
    </r>
    <r>
      <rPr>
        <sz val="11"/>
        <color indexed="8"/>
        <rFont val="Arial"/>
        <family val="2"/>
      </rPr>
      <t>.</t>
    </r>
  </si>
  <si>
    <r>
      <t xml:space="preserve">2. La cejilla 3 de esta Hoja de cálculo de Excel, titulada </t>
    </r>
    <r>
      <rPr>
        <i/>
        <sz val="11"/>
        <color indexed="8"/>
        <rFont val="Arial"/>
        <family val="2"/>
      </rPr>
      <t xml:space="preserve">Hoja de trabajo del evaluador </t>
    </r>
    <r>
      <rPr>
        <sz val="11"/>
        <color indexed="8"/>
        <rFont val="Arial"/>
        <family val="2"/>
      </rPr>
      <t>es donde los evaluadores registrarán los resultados de su evaluación de la Autoridad Emisora de Documentos de Viaje (AEDV).</t>
    </r>
  </si>
  <si>
    <r>
      <t xml:space="preserve">3. Cada pregunta se refiere a una buena práctica específicamente identificada en la Parte 1 de la </t>
    </r>
    <r>
      <rPr>
        <i/>
        <sz val="11"/>
        <color indexed="8"/>
        <rFont val="Arial"/>
        <family val="2"/>
      </rPr>
      <t>Guía de evaluación</t>
    </r>
    <r>
      <rPr>
        <sz val="11"/>
        <color indexed="8"/>
        <rFont val="Arial"/>
        <family val="2"/>
      </rPr>
      <t>. Si una pregunta no queda clara, el evaluador debe remitirse a la Parte 1 a fin de entender mejor el tema que se esté abordando. El número de sección correspondiente aparece en la columna junto al número de pregunta.</t>
    </r>
  </si>
  <si>
    <t xml:space="preserve">5. Columna sobre cumplimiento: En una escala de 0-100 indique la medida en la cual la AEDV cumple con la pregunta formulada. Si la respuesta es un "sí" definitivo se trata de un nivel de cumplimiento del 100%. Si la respuesta es "no" el nivel de cumplimiento será de 0%. El evaluador puede indicar el grado de cumplimiento parcial registrando un valor comprendido entre 0-100%. Si la pregunta "no aplica" deje la celda en blanco. Vea la nota en el punto 7 a continuación. </t>
  </si>
  <si>
    <t xml:space="preserve">6. Observaciones sobre la columna de Vacíos y medidas de mitigación. Se requiere introducir comentarios siempre que el nivel de cumplimiento con la buena práctica sea inferior al 100%. Esta es la parte más crítica del proceso de evaluación. El evaluador debe indicar específicamente cómo la AEDV no cumple con la práctica y las medidas de mitigación que existan para disminuir el riesgo resultante.Por ejemplo, es posible que la AEDV alcance un nivel elevado  de seguridad por diferentes medios. Si la pregunta no aplica o no hay información disponible, debe indicar la razón para ello. Si no se han adoptado medidas suficientes para mitigar el incumplimiento, en las observaciones debe indicarse que la Autoridad Emisora debe considerar la posibilidad de revisar la práctica o tomar acciones. Los comentarios incluidos en esta columna servirán para explicar a las altas autoridades de la AEDV y a los Estados donantes (en el caso de iniciativas de desarrollo de capacidades) porqué y cómo se ha llegado a esa determinación del nivel de riesgo.  </t>
  </si>
  <si>
    <t xml:space="preserve">7. Columna sobre riesgos: Utilice el menú desplegable para indicar si el nivel de riesgo es bajo, medio o alto (B/M/A). 
   • Bajo significa que la AEDV puede aceptar el nivel de riesgo o que no es urgente introducir cambios a sus prácticas actuales.   
   • Medio indica que existe un riesgo significativo pero que las medidas correctivas no son urgentemente prioritarias. 
• Alto indica que el riesgo es grave y que la introducción de medidas correctivas debe considerarse una prioridad.   
Nota. En el caso de las preguntas que "no aplican" debe indicarse  un nivel de riesgo "bajo". Esto se debe a que estas preguntas no se consideran áreas problemáticas que requieran mayor atención.  
Nota. En el caso de las preguntas que no puedan responderse porque se carezca de la información, debe indicarse un nivel de riesgo "alto". Hasta tanto no haya suficientes datos precisos para determinar el nivel de riesgo, un nivel de riesgo desconocido se considera como alto. 
</t>
  </si>
  <si>
    <r>
      <rPr>
        <b/>
        <sz val="12"/>
        <color indexed="8"/>
        <rFont val="Arial"/>
        <family val="2"/>
      </rPr>
      <t>Cómo funciona la calificación del nivel de riesgo</t>
    </r>
    <r>
      <rPr>
        <b/>
        <sz val="11"/>
        <color indexed="8"/>
        <rFont val="Arial"/>
        <family val="2"/>
      </rPr>
      <t xml:space="preserve">
</t>
    </r>
    <r>
      <rPr>
        <sz val="11"/>
        <color indexed="8"/>
        <rFont val="Arial"/>
        <family val="2"/>
      </rPr>
      <t xml:space="preserve">8. Una vez que el evaluador registra el porcentaje de cumplimiento de la AEDV y el nivel de riesgo (A/M/B) para cada pregunta, la </t>
    </r>
    <r>
      <rPr>
        <i/>
        <sz val="11"/>
        <color indexed="8"/>
        <rFont val="Arial"/>
        <family val="2"/>
      </rPr>
      <t xml:space="preserve">Guía de evaluación </t>
    </r>
    <r>
      <rPr>
        <sz val="11"/>
        <color indexed="8"/>
        <rFont val="Arial"/>
        <family val="2"/>
      </rPr>
      <t xml:space="preserve">calculará automáticamente la "calificación de riesgo", la cual indicará  cuáles son los aspectos que conllevan los mayores niveles de vulnerabilidad para la AEDV. 
9. La calificación de riesgo para cada pregunta estará en el rango de 0-100%. Una calificación baja es una buena calificación, mientras que una calificación alta es señal de que se requiere una revisión más profunda o quizá deban modificar las prácticas del país. Cuando el nivel de cumplimiento sea del 100% la calificación será de 0%.  
10. Cuando el evaluador marca el riesgo como bajo, la calificación de riesgo también será del 0%, incluso si el país no cumple con la buena práctica asociada a la pregunta. Esto se debe a que un riesgo bajo significa que la AEDV puede aceptar el nivel de riesgo en cuestión o que se es necesario introducir cambios a las prácticas actuales de la AEDV. La calificación será más alta cuando el evaluador registre un nivel de riesgo mediano o alto. Así, por ejemplo, la calificación será del 100% si el nivel de cumplimiento es de 0% y el riesgo es alto.    
11. Un bajo nivel de cumplimiento y un nivel de riesgo mediano o alto por lo general producirán mayores calificaciones de riesgo, mientras que un alto nivel de cumplimiento y un riesgo bajo o mediano tenderán a producir calificaciones más bajas de riesgo. </t>
    </r>
  </si>
  <si>
    <t>¿Es la Autoridad Emisora de Documentos de Viaje (AEDV) un organismo (o dependencia) gubernamental independiente concentrado exclusivamente en la emisión de documentos de viaje (y otros documentos de identificación expedidos por el Estado)?</t>
  </si>
  <si>
    <t xml:space="preserve">¿Hay solamente una AEDV a cargo de expedir todos los documentos de viaje? 
</t>
  </si>
  <si>
    <t xml:space="preserve">¿Responde la AEDV ante alguna alta autoridad ejecutiva dentro del Gobierno? 
</t>
  </si>
  <si>
    <t xml:space="preserve">¿Realiza la AEDV de manera regular evaluaciones de riesgo, revisiones y auditorías de sus socios para garantizar que éstos apliquen salvaguardas y medidas de seguridad adecuadas en el sitio? </t>
  </si>
  <si>
    <t xml:space="preserve">¿Se realizan evaluaciones de riesgos y amenazas de los socios antes de asociarse con ellos para que lleven a cabo alguna(s) de las funciones asociadas a la emisión? </t>
  </si>
  <si>
    <t xml:space="preserve">¿Son las funciones de estos funcionarios independientes de las funciones relacionadas con la solicitud y procesamiento de los documentos?
</t>
  </si>
  <si>
    <t xml:space="preserve">¿Tiene este grupo un enlace con otras entidades estatales que produzcan documentos madre y documentación de apoyo? </t>
  </si>
  <si>
    <t xml:space="preserve">¿Existe un marco de políticas de seguridad que incluya un conjunto exhaustivo de políticas, prácticas y lineamientos detallados sobre seguridad? 
</t>
  </si>
  <si>
    <t xml:space="preserve">¿Existe un  apoyo sólido hacia el marco de seguridad por parte de la alta gerencia? 
</t>
  </si>
  <si>
    <t xml:space="preserve">¿Recibe el personal capacitación de manera regular sobre las políticas de seguridad? 
</t>
  </si>
  <si>
    <t xml:space="preserve">¿Dispone la AEDV de planes constructivos para lidiar con incrementos en la demanda, enfermedades por exceso de trabajo y otras situaciones relacionadas con el flujo de trabajo, a fin de mantener a flote sus operaciones sin comprometer la seguridad? </t>
  </si>
  <si>
    <t xml:space="preserve">¿Mantiene la AEDV un grupo de funcionarios previamente autorizados y cuyos antecedentes hayan sido verificados en reserva para ser convocado en situaciones de exceso de trabajo o de escasez de personal? </t>
  </si>
  <si>
    <r>
      <t xml:space="preserve">¿Se realizan algunas de las auditorías y revisiones sin programarse, en forma </t>
    </r>
    <r>
      <rPr>
        <i/>
        <sz val="10"/>
        <color indexed="8"/>
        <rFont val="Arial"/>
        <family val="2"/>
      </rPr>
      <t>ad-hoc</t>
    </r>
    <r>
      <rPr>
        <sz val="10"/>
        <color indexed="8"/>
        <rFont val="Arial"/>
        <family val="2"/>
      </rPr>
      <t xml:space="preserve"> y sin ser anunciadas? 
</t>
    </r>
  </si>
  <si>
    <t xml:space="preserve">¿Existen por escrito políticas y prácticas claramente definidas, que abarquen todos los aspectos de los procesos de solicitud y emisión para quienes solicitan su documento por primera vez y para las solicitudes de renovación? </t>
  </si>
  <si>
    <t xml:space="preserve">¿Se aceptan solamente las fotografías que cumplan con las especificaciones del Doc. 9303 de la OACI? 
</t>
  </si>
  <si>
    <t>2.4   Características biométricas secundarias</t>
  </si>
  <si>
    <t xml:space="preserve">¿Quedan registradas todas las solicitudes al momento de su recepción inicial y se actualiza su estado a medida que pasan por la cadena de procesamiento? </t>
  </si>
  <si>
    <t xml:space="preserve">¿Quedan identificadas las personas involucradas en las diferentes etapas del proceso de manejo de las solicitudes en el registro sobre su estatus? </t>
  </si>
  <si>
    <t xml:space="preserve">¿Puede darse cuenta de todos los documentos (o de las copias de los documentos) en todo momento a lo largo del proceso de solicitud? </t>
  </si>
  <si>
    <t xml:space="preserve">¿Tiene el personal restringida la posibilidad de "trabajar fuera de la oficina" en las solicitudes?
</t>
  </si>
  <si>
    <t xml:space="preserve">Capítulo 3. Procesos de verificación de la titularidad
</t>
  </si>
  <si>
    <t xml:space="preserve">¿Se someten a comparación los datos de la solicitud presentados para respaldar una renovación con los detalles de los documentos de viaje previamente expedidos a favor de esa persona?
</t>
  </si>
  <si>
    <t xml:space="preserve">¿Se expiden pasaportes propios para niños? 
</t>
  </si>
  <si>
    <t xml:space="preserve">¿Quedan los documentos madre y de apoyo en manos de la AEDV durante el proceso de solicitud para ser devueltos al solicitante con la entrega de su documento de viaje? </t>
  </si>
  <si>
    <t xml:space="preserve">¿Son de uso universal estos documentos madre y de apoyo escaneados para efectos de comparación visual con la solicitud de renovación? </t>
  </si>
  <si>
    <t xml:space="preserve">¿Es sometido el documento de viaje antiguo a una comparación electrónica y visual minuciosa con su registro archivado?
</t>
  </si>
  <si>
    <t xml:space="preserve">¿Se encuentra el personal que recibe las solicitudes capacitado para validar la autenticidad de los documentos madre y de apoyo? </t>
  </si>
  <si>
    <t xml:space="preserve">¿Son los documentos madre y la documentación de apoyo regularmente verificados con las autoridades que los expiden, o bien verificados a través de conexiones compartidas con las bases de datos de dichas autoridades? </t>
  </si>
  <si>
    <t>Are these documents regularly verified with the issuing authorities or checked through a shared connection to the databases of the breeder document issuing authorities?</t>
  </si>
  <si>
    <t>Cuando se requiere la presencia física o una entrevista, ¿está el personal que recibe las solicitudes debidamente capacitado para determinar a primera vista la identidad y la validez de las solicitudes?</t>
  </si>
  <si>
    <r>
      <t xml:space="preserve">Cuando se requiera la presencia física o una entrevista, ¿está el personal que recibe las solicitudes debidamente capacitado para determinar a primera vista la identidad y la validez de las solicitudes? </t>
    </r>
    <r>
      <rPr>
        <sz val="10"/>
        <color indexed="10"/>
        <rFont val="Arial"/>
        <family val="2"/>
      </rPr>
      <t>[Pregunta repetida]</t>
    </r>
  </si>
  <si>
    <t xml:space="preserve">¿Son los garantes miembros de una asociación reconocida que mantenga una dirección física e información de contacto y que pueda ser verificada por la AEDV? </t>
  </si>
  <si>
    <t xml:space="preserve">¿Son dichos garantes portadores de pasaportes vigentes (u otros documentos de viaje)? 
</t>
  </si>
  <si>
    <t xml:space="preserve">¿Se requiere que el garante firme y feche al menos una de las fotografías que presente el solicitante primerizo? 
</t>
  </si>
  <si>
    <t xml:space="preserve">Al presentarse el solicitante personalmente, ¿se le compara con la fotografía que está presentando? 
</t>
  </si>
  <si>
    <t xml:space="preserve">En los casos en que el solicitante primerizo debe presentar la solicitud en persona, ¿es sometido a una entrevista? 
</t>
  </si>
  <si>
    <t xml:space="preserve">¿Son los garantes regularmente contactados para verificar sus declaraciones?
</t>
  </si>
  <si>
    <t xml:space="preserve">¿Son los garantes contactados cuando existen dudas sobre la identidad de los solicitantes? 
</t>
  </si>
  <si>
    <t>Are these references independent and unrelated to the applicant and each other?</t>
  </si>
  <si>
    <t xml:space="preserve">¿Son estas referencias independientes y no emparentadas con el solicitante y entre sí? 
</t>
  </si>
  <si>
    <t xml:space="preserve">Si el documento de viaje es producido por terceros en instalaciones independientes, ¿son los niveles de seguridad para el almacenamiento de los materiales y las libretas también altos? 
</t>
  </si>
  <si>
    <t xml:space="preserve">¿Se encuentran todas las páginas del documento de viaje numeradas en forma secuencial? 
</t>
  </si>
  <si>
    <t xml:space="preserve">¿Tienen estas áreas de almacenamiento lugares de almacenamiento seguro que sirvan de respaldo, de forma tal que la emisión de documentos de viaje pueda continuar en caso de pérdidas catastróficas? </t>
  </si>
  <si>
    <t xml:space="preserve">¿Está prohibida la entrega del documentos de viaje a terceros en nombre del destinatario? 
</t>
  </si>
  <si>
    <t xml:space="preserve">¿Tienen todos los documentos de viaje una vigencia máxima de 10 años? 
</t>
  </si>
  <si>
    <t>6.5   Tipos de documentos de viaje</t>
  </si>
  <si>
    <t xml:space="preserve">¿Existe una política para la seguridad física que abarque todas las instalaciones y espacios utilizados en la manipulación y emisión de documentos de viaje? </t>
  </si>
  <si>
    <t xml:space="preserve">¿Se implementa esta política y se practica plenamente en lo que respecta a los sistemas de seguridad informática para la emisión de documentos de viaje, bases de datos y el flujo de información? 
</t>
  </si>
  <si>
    <t xml:space="preserve">En caso de que el documento de viaje se pierda muchas veces, se someten los reportes de documentos de viaje perdidos o robados a investigaciones especiales, incluyendo la posibilidad de una investigación policial? </t>
  </si>
  <si>
    <t xml:space="preserve">¿Continúan careciendo de validez los documentos de viaje perdidos o robados que sean posteriormente encontrados por el titular legítimo? 
</t>
  </si>
  <si>
    <t xml:space="preserve">¿Son las libretas en blanco robadas o perdidas registradas en una base de datos nacional de documentos de viaje robados o perdidos? </t>
  </si>
  <si>
    <t xml:space="preserve">¿Se reportan los documentos de viaje robados y perdidos para su inclusión en la SLDT de Interpol? </t>
  </si>
  <si>
    <t xml:space="preserve">¿Existe una comunicación constante entre la sede y las misiones para garantizar que las políticas y prácticas se conozcan y se apliquen? </t>
  </si>
  <si>
    <t xml:space="preserve">¿Se realizan auditorías e inspecciones in situ de manera regular para garantizar que todas las políticas y prácticas se estén aplicando en el exterior? </t>
  </si>
  <si>
    <t>11.3   Verificación de la titularidad</t>
  </si>
  <si>
    <t>¿Existe un requerimiento documentado de política para que el personal reporte cualquier posible violación a la seguridad sin que exista riesgo de que obtenga una retroalimentación negativa, independientemente de la índole de la violación o de la persona involucrada?</t>
  </si>
  <si>
    <t xml:space="preserve">¿Mantiene la AEDV en secreto las fuentes de tales reportes para proteger a los funcionarios que los hagan? 
</t>
  </si>
  <si>
    <t xml:space="preserve">¿Existe un proceso formal para investigar posibles incumplimientos graves con la política de seguridad por parte de los empleados a cualquier nivel? </t>
  </si>
  <si>
    <t xml:space="preserve">¿Se encuentra este proceso de investigación formal respaldado por una legislación clara y fuerte, de forma tal que se puedan aplicar sanciones severas a los infractores en caso de que se establezca su responsabilidad? </t>
  </si>
  <si>
    <t xml:space="preserve">¿Incluyen estas sanciones el enjuiciamiento, de ser el caso? 
</t>
  </si>
  <si>
    <t xml:space="preserve">¿Incluyen estas sanciones el despido inmediato con la pérdida de todo beneficio, de ser el caso? 
</t>
  </si>
  <si>
    <t>Capítulo 10. Documentos de viaje perdidos y robados</t>
  </si>
  <si>
    <t>10.2   Medidas de prevención</t>
  </si>
  <si>
    <t xml:space="preserve">¿Se informa al titular del pasaporte de la importancia de reportar de inmediato si el mismo ha sido robado o perdido? </t>
  </si>
  <si>
    <t xml:space="preserve">¿Debe completar un reporte escrito la persona que reporta un documento de viaje como robado o perdido? 
</t>
  </si>
  <si>
    <r>
      <t>·</t>
    </r>
    <r>
      <rPr>
        <sz val="7"/>
        <color indexed="8"/>
        <rFont val="Times New Roman"/>
        <family val="1"/>
      </rPr>
      <t xml:space="preserve">       </t>
    </r>
    <r>
      <rPr>
        <sz val="10"/>
        <color indexed="8"/>
        <rFont val="Arial"/>
        <family val="2"/>
      </rPr>
      <t xml:space="preserve">endoso obligatorio identificando el nuevo documento como un reemplazo; </t>
    </r>
  </si>
  <si>
    <r>
      <t>·</t>
    </r>
    <r>
      <rPr>
        <sz val="7"/>
        <color indexed="8"/>
        <rFont val="Times New Roman"/>
        <family val="1"/>
      </rPr>
      <t>      </t>
    </r>
    <r>
      <rPr>
        <sz val="7"/>
        <color indexed="8"/>
        <rFont val="Arial"/>
        <family val="2"/>
      </rPr>
      <t xml:space="preserve"> </t>
    </r>
    <r>
      <rPr>
        <sz val="10"/>
        <color indexed="8"/>
        <rFont val="Arial"/>
        <family val="2"/>
      </rPr>
      <t>entrevista personal;</t>
    </r>
  </si>
  <si>
    <r>
      <t>·</t>
    </r>
    <r>
      <rPr>
        <sz val="7"/>
        <color indexed="8"/>
        <rFont val="Times New Roman"/>
        <family val="1"/>
      </rPr>
      <t xml:space="preserve">       </t>
    </r>
    <r>
      <rPr>
        <sz val="10"/>
        <color indexed="8"/>
        <rFont val="Arial"/>
        <family val="2"/>
      </rPr>
      <t xml:space="preserve">tiempo obligatorio de retención; </t>
    </r>
  </si>
  <si>
    <r>
      <t>·</t>
    </r>
    <r>
      <rPr>
        <sz val="7"/>
        <color indexed="8"/>
        <rFont val="Times New Roman"/>
        <family val="1"/>
      </rPr>
      <t xml:space="preserve">       </t>
    </r>
    <r>
      <rPr>
        <sz val="10"/>
        <color indexed="8"/>
        <rFont val="Arial"/>
        <family val="2"/>
      </rPr>
      <t xml:space="preserve">período limitado de validez del documento de reemplazo; </t>
    </r>
  </si>
  <si>
    <r>
      <t>·</t>
    </r>
    <r>
      <rPr>
        <sz val="7"/>
        <color indexed="8"/>
        <rFont val="Times New Roman"/>
        <family val="1"/>
      </rPr>
      <t xml:space="preserve">       </t>
    </r>
    <r>
      <rPr>
        <sz val="10"/>
        <color indexed="8"/>
        <rFont val="Arial"/>
        <family val="2"/>
      </rPr>
      <t>negativa a emitir un nuevo documento de viaje después de reemplazarlo por segunda vez.</t>
    </r>
  </si>
  <si>
    <t xml:space="preserve">¿Se realiza una verificación cuidadosa de la titularidad al producirse un documento de viaje de reemplazo? 
</t>
  </si>
  <si>
    <t>10.3   Medidas de mitigación</t>
  </si>
  <si>
    <t xml:space="preserve">¿Son los documentos de viaje robados o perdidos inmediantamente cancelados o declarados como no válidos para viajar? 
</t>
  </si>
  <si>
    <t xml:space="preserve">¿Se almacenan los registros de los videos de los equipos de monitoreo durante períodos apropiados (más de unos cuantos meses)? </t>
  </si>
  <si>
    <t xml:space="preserve">7.5   Otras medidas y prácticas de protección y seguridad física </t>
  </si>
  <si>
    <t xml:space="preserve">¿Pasa por una revisión todo el correo recibido, incluyendo las solicitudes de pasaportes y materiales? </t>
  </si>
  <si>
    <t xml:space="preserve">¿Se encuentran las instalaciones, activos y datos protegidos contra incendios y otras pérdidas catastróficas? 
</t>
  </si>
  <si>
    <t xml:space="preserve">¿Existen arreglos para disponer de sitios alternativos y sitios de almacenamiento de respaldo para garantizar la continuidad de las operaciones? </t>
  </si>
  <si>
    <t xml:space="preserve">Capítulo  8. Seguridad informática </t>
  </si>
  <si>
    <t>8.2   Políticas y prácticas de seguridad informática</t>
  </si>
  <si>
    <t xml:space="preserve">¿Existe una política integral de seguridad informática? 
</t>
  </si>
  <si>
    <t xml:space="preserve">¿Se encuentra esta política actualizada con respecto a las tecnologías y prácticas actuales? 
</t>
  </si>
  <si>
    <t xml:space="preserve">¿Hace referencia esta política e incorpora los estándares internacionales actualmente vigentes como la Norma ISO/IEC 27002:2005?
</t>
  </si>
  <si>
    <t xml:space="preserve">¿Se encuentran las políticas, prácticas y lineamientos de seguridad disponibles por escrito? 
</t>
  </si>
  <si>
    <t xml:space="preserve">¿Afecta este marco de seguridad todos los aspectos de las operaciones de la AEDV? 
</t>
  </si>
  <si>
    <t xml:space="preserve">¿Son todas estas políticas y prácticas de seguridad plena y sistemáticamente implementadas en todas las oficinas y organizaciones asociadas que participan en la emisión de documentos de viaje? </t>
  </si>
  <si>
    <t xml:space="preserve">¿Son las políticas, prácticas y lineamientos de seguridad comunicados a todos los empleados? 
</t>
  </si>
  <si>
    <t xml:space="preserve">¿Resulta fácil referirse a las políticas, prácticas y lineamientos de seguridad? 
</t>
  </si>
  <si>
    <t xml:space="preserve">¿Se aplican de manera rigurosa las políticas de seguridad? 
</t>
  </si>
  <si>
    <r>
      <t xml:space="preserve">¿Abordan las políticas y prácticas de seguridad la existencia de permisos de acceso adecuados a los sistemas, bases de datos e información relacionada, de forma tal que esta información pueda ser accedida solamente por los usuarios autorizados de esa información a quienes esté </t>
    </r>
    <r>
      <rPr>
        <sz val="10"/>
        <rFont val="Arial"/>
        <family val="2"/>
      </rPr>
      <t xml:space="preserve">dirigida? </t>
    </r>
    <r>
      <rPr>
        <sz val="10"/>
        <color indexed="8"/>
        <rFont val="Arial"/>
        <family val="2"/>
      </rPr>
      <t xml:space="preserve"> </t>
    </r>
  </si>
  <si>
    <t xml:space="preserve">¿Han sido evaluadas estas políticas, tecnologías y metodologías por auditores informáticos profesionales competentes, a fin de verificar su eficacia y desempeño? </t>
  </si>
  <si>
    <t xml:space="preserve">¿Han sido certificados en el Nivel de Aseguramiento de la Evaluación (NAE) que corresponda todos los productos tecnológicos como paquetes informáticos de bases de datos, servidores, instalaciones de comunicaciones, módulos de seguridad del hardware (MSH) y otros productos comerciales utilizados? </t>
  </si>
  <si>
    <t xml:space="preserve">¿Es requerido que todos los usuarios del sistema y de las bases de datos utilicen al menos un nombre de usuario y contraseña únicos para ingresar al sistema en cada acceso?
</t>
  </si>
  <si>
    <t xml:space="preserve">¿Niega la AEDV el acceso a Internet al personal o a los contratistas desde cualquier aplicación informática de cualquier computadora personal o terminal utilizada en el proceso de emisión?
</t>
  </si>
  <si>
    <t xml:space="preserve">¿Se encuentran estos equipos física y tecnológicamente segregados (es decir, se utilizan ya sea para el procesamiento de solicitudes o para el acceso a correo electrónico e Internet? 
</t>
  </si>
  <si>
    <t xml:space="preserve">¿Existe un programa para monitorear en forma aleatoria pero regular los mensajes de correo electrónico y accesos a aplicaciones de Internet por parte de los empleados y contratistas, a fin de detectar problemas o comunicaciones que puedan ser de interés? </t>
  </si>
  <si>
    <t xml:space="preserve">¿Se encuentra el proceso debidamente protegido mediante políticas y prácticas estrictas de seguridad interna, de forma tal que la información personal inocua obtenida mediante el monitoreo nunca sea dada a conocer por ninguna razón, y la información que no sea de interés desde el punto de vista de la seguridad sea purgada de los registros? </t>
  </si>
  <si>
    <t xml:space="preserve">¿Involucran estos privilegios de acceso una identificación bifactorial, por ej. una medición biométrica, además una tarjeta de acceso físico (por ej., un carnet de identificación)? </t>
  </si>
  <si>
    <t xml:space="preserve">¿Se encuentran las responsabilidades del personal de informática segregadas y claramente definidas, de forma tal que ninguna persona tenga por sí sola derecho a invalidar las políticas y prácticas de seguridad y tomar decisiones arbitrarias, hacer arbitrariamente respaldos de las bases de datos y de otros archivos de información o de alguna manera comprometer el sistema de emisión y su información confidencial? </t>
  </si>
  <si>
    <t xml:space="preserve">¿Se encuentran todos los puestos asignados a una clasificación o designación de nivel de seguridad que reconozca cuán delicado es el cargo, así como las responsabilidades, acceso y nivel de toma de decisiones? </t>
  </si>
  <si>
    <t xml:space="preserve">¿Incluyen las investigaciones de antecedentes y confiabilidad para puestos con clasificaciones más altas de seguridad una revisión del historial financiero y entrevistas con amistades, familiares y colegas? 
</t>
  </si>
  <si>
    <t xml:space="preserve">¿Rota el personal por varias funciones, por ej., el ingreso de los datos a los sistemas de cómputo, la apertura de correos, etc.? 
</t>
  </si>
  <si>
    <t xml:space="preserve">¿Cuenta la AEDV con políticas definidas vigentes en materia de recursos humanos (RH) sobre temas como evaluaciones del personal, aumentos salariales, oportunidades de ascenso y otros temas relacionados con los RH? </t>
  </si>
  <si>
    <t>Are stratification conducted and analyzed regulary to gives the opportunity for employees to express, in a confidential manner, their satisfaction with their work and with the management practices of the organization?</t>
  </si>
  <si>
    <r>
      <t xml:space="preserve">¿Se llevan a cabo y se analizan de manera regular </t>
    </r>
    <r>
      <rPr>
        <sz val="10"/>
        <color indexed="10"/>
        <rFont val="Arial"/>
        <family val="2"/>
      </rPr>
      <t>estratificaciones</t>
    </r>
    <r>
      <rPr>
        <sz val="10"/>
        <color indexed="8"/>
        <rFont val="Arial"/>
        <family val="2"/>
      </rPr>
      <t xml:space="preserve"> para dar la oportunidad de que los empleados expresen de manera confidencial si se encuentran satisfechos con su trabajo y con las prácticas gerenciales de la organización? </t>
    </r>
  </si>
  <si>
    <t xml:space="preserve">¿Se recuerda a los empleados regularmente la importancia de mantenerse alerta y atentos a la comisión de actos ilegales y fraudes internos por parte de sus compañeros de trabajo, incluyendo el robo de documentos, artículos de consumo y dinero en efectivo? </t>
  </si>
  <si>
    <t xml:space="preserve">¿Se da la debida divulgación a los resultados de las investigaciones? 
</t>
  </si>
  <si>
    <t xml:space="preserve">¿Existen medios para hacerlo con facilidad, por ejemplo líneas gratuitas altamente anunciadas, números de fax, en línea o personalmente? </t>
  </si>
  <si>
    <r>
      <t>·</t>
    </r>
    <r>
      <rPr>
        <sz val="7"/>
        <color indexed="8"/>
        <rFont val="Arial"/>
        <family val="2"/>
      </rPr>
      <t xml:space="preserve">       </t>
    </r>
    <r>
      <rPr>
        <sz val="10"/>
        <color indexed="8"/>
        <rFont val="Arial"/>
        <family val="2"/>
      </rPr>
      <t>cobro de tarifas más altas por el reemplazo;</t>
    </r>
  </si>
  <si>
    <t xml:space="preserve">¿Existen incentivos importantes para que el titular cuide su documento de viaje, por ejemplo: </t>
  </si>
  <si>
    <r>
      <t>·</t>
    </r>
    <r>
      <rPr>
        <sz val="7"/>
        <color indexed="8"/>
        <rFont val="Times New Roman"/>
        <family val="1"/>
      </rPr>
      <t xml:space="preserve">       </t>
    </r>
    <r>
      <rPr>
        <sz val="10"/>
        <color indexed="8"/>
        <rFont val="Arial"/>
        <family val="2"/>
      </rPr>
      <t>requisito de presentarse personalmente para volver a solicitarlo;</t>
    </r>
  </si>
  <si>
    <t xml:space="preserve">¿Se informa al titular del pasaporte sobre su importancia desde el punto de vista de la seguridad y sobre la necesidad de mantenerlo en un lugar seguro? 
</t>
  </si>
  <si>
    <t xml:space="preserve">¿Es compartida la información sobre pasaportes en blanco desaparecidos con socios internacionales y/o con APEC?
</t>
  </si>
  <si>
    <r>
      <t xml:space="preserve">¿Se utiliza la misma tecnología (de impresión) e inventario para las libretas personalizadas en el exterior, incluyendo las características de seguridad, que con las libretas producidas en el país de origen? </t>
    </r>
    <r>
      <rPr>
        <sz val="10"/>
        <color indexed="10"/>
        <rFont val="Arial"/>
        <family val="2"/>
      </rPr>
      <t xml:space="preserve">  </t>
    </r>
  </si>
  <si>
    <t>Are the books personalized overseas with the same personalization (printing) technology and stock, including security features as the books produced in the home country?</t>
  </si>
  <si>
    <t xml:space="preserve">¿Tiene la AEDV conocimiento del papel del programa OACI-DVLM?
</t>
  </si>
  <si>
    <t xml:space="preserve">¿Participa la AEDV en alianzas regionales e internacionales para compartir datos y analizar amenazas, fraudes, sujetos dedicados a la falsificación y alteración de documentos de viaje, así como características y prácticas de seguridad? </t>
  </si>
  <si>
    <t xml:space="preserve">¿Comparte la AEDV información con la ISO y/o empresas privadas para mantenerse al tanto de los últimos desarrollos tecnológicos en materia de documentos de viaje, sistemas y procesos? </t>
  </si>
  <si>
    <r>
      <t xml:space="preserve">Para efectos de conveniencia, todas las respuestas a las preguntas sobre la guía de evaluación que fueron identificadas como de alto riesgo han de incluirse en la siguiente lista, de forma que la Autoridad Emisora de Documentos de Viaje (AEDV) pueda revisarlas y determinar las acciones a tomar. Si bien esta lista ha de incluir los puntos más urgentemente prioritarios para la acción, es importante revisar además todas las respuestas que indiquen un mediano riesgo. 
Una vez que la AEDV haya abordado los ítems de alto y de mediano riesgo, pueden revisarse los puntos de bajo riesgo tomando en cuenta las observaciones de los evaluadores sobre por qué se considera que el riesgo es bajo (es decir, si se debe a que se aplican medidas de mitigación, si el ítem no aplica, etc.) a fin de determinar si se requiere introducir cambios. 
</t>
    </r>
    <r>
      <rPr>
        <b/>
        <sz val="11"/>
        <color indexed="8"/>
        <rFont val="Arial"/>
        <family val="2"/>
      </rPr>
      <t xml:space="preserve">Nota. Para ver los datos de la Hoja de trabajo del evaluador usted debe refrescar la tabla, haciendo clic en la cejilla de OPCIONES y luego en la cejilla de REFRESCAR; luego debe cerrar Excel y volver a abrir la aplicación; o bien puede hacer clic derecho en los títulos de las columnas y seleccionar "REFRESCAR". </t>
    </r>
  </si>
  <si>
    <t xml:space="preserve">El propósito de las calificaciones de "alto riesgo" es ayudar a la Autoridad Emisora de Documentos de Viaje (AEDV) a identificar las áreas en las que es importante revisar o modificar sus procesos para cumplir con las buenas prácticas internacionales.  
Las calificaciones de riesgo oscilan entre 0-100%. Una calificación de bajo riesgo es una buena calificación. Las calificaciones de alto riesgo indican áreas potencialmente problemáticas. La sección sobre Resultados de alto riesgo en la hoja anterior de esta hoja de trabajo deben abordarse en forma prioritaria.
La siguiente tabla incluye el promedio de calificaciones de riesgo para los 12 capítulos que abarca la guía, así como para cada sección de la misma. La tabla también muestra cuántas respuestas de bajo, mediano y alto riesgo obtuvo la AEDV para cada sección y capítulo y para la evaluación en conjunto. En caso de que no se muestre una calificación de riesgo, ello puede deberse a que al llenarse la hoja de trabajo se consideró que todas las preguntas de la sección "no aplicaban". </t>
  </si>
  <si>
    <t xml:space="preserve">Capítulo 3. Procesos de verificación de la titularidad </t>
  </si>
  <si>
    <t>Capítulo 4. Tratamiento de materiales y  libretas en blanco</t>
  </si>
  <si>
    <t>12.4  Socios en el sector privado</t>
  </si>
  <si>
    <t xml:space="preserve">¿Es la seguridad una prioridad reconocida de la AEDV en todas sus operaciones y oficinas? 
</t>
  </si>
  <si>
    <t xml:space="preserve">¿Cuenta el marco de seguridad con el respaldo financiero adecuado? 
</t>
  </si>
  <si>
    <t>3.4.1..1</t>
  </si>
  <si>
    <t>3.4.1..2</t>
  </si>
  <si>
    <t>3.4.1..3</t>
  </si>
  <si>
    <t>3.5.1</t>
  </si>
  <si>
    <t>3.5.2</t>
  </si>
  <si>
    <t>3.5.3</t>
  </si>
  <si>
    <t>3.5.4</t>
  </si>
  <si>
    <t>5.2.1</t>
  </si>
  <si>
    <t>5.3.1</t>
  </si>
  <si>
    <t>5.3.2</t>
  </si>
  <si>
    <t>6.4.1</t>
  </si>
  <si>
    <t>6.4.2</t>
  </si>
  <si>
    <t>7.3 &amp;7.4</t>
  </si>
  <si>
    <t>7.3.1</t>
  </si>
  <si>
    <t xml:space="preserve">7.3.2 </t>
  </si>
  <si>
    <t>7.3.2</t>
  </si>
  <si>
    <t>7.3.3</t>
  </si>
  <si>
    <t>8.3.1</t>
  </si>
  <si>
    <t>8.3.2</t>
  </si>
  <si>
    <t>9.2.1</t>
  </si>
  <si>
    <t>9.2.2</t>
  </si>
  <si>
    <t>9.2.3</t>
  </si>
  <si>
    <t>9.2.4</t>
  </si>
  <si>
    <t>9.2.5</t>
  </si>
  <si>
    <t>9.3.1</t>
  </si>
  <si>
    <t>9.3.2</t>
  </si>
  <si>
    <t>9.3.3</t>
  </si>
  <si>
    <t>9.5.1</t>
  </si>
  <si>
    <t>9.5.2</t>
  </si>
  <si>
    <t>9.5.3</t>
  </si>
  <si>
    <t>10.2.1</t>
  </si>
  <si>
    <t>10.2.2</t>
  </si>
  <si>
    <t>10.3.1</t>
  </si>
  <si>
    <t>10.3.2</t>
  </si>
  <si>
    <t>10.3.3..1</t>
  </si>
  <si>
    <t>10.3.3..2</t>
  </si>
  <si>
    <t>12.2.1</t>
  </si>
  <si>
    <t>12.2.2</t>
  </si>
  <si>
    <t>12.2.4</t>
  </si>
  <si>
    <t>12.2.3</t>
  </si>
  <si>
    <t>12.3.1</t>
  </si>
  <si>
    <t>12.3.2</t>
  </si>
  <si>
    <t>12.3.3</t>
  </si>
  <si>
    <t>12.4.1</t>
  </si>
  <si>
    <t>12.4.2</t>
  </si>
  <si>
    <t>No.</t>
  </si>
  <si>
    <t>High</t>
  </si>
  <si>
    <t>Medium</t>
  </si>
  <si>
    <t>Low</t>
  </si>
  <si>
    <t>Chapter 1</t>
  </si>
  <si>
    <t>Chapter 2</t>
  </si>
  <si>
    <t>Chapter 3</t>
  </si>
  <si>
    <t>Chapter 4</t>
  </si>
  <si>
    <t>Chapter 5</t>
  </si>
  <si>
    <t>Chapter 6</t>
  </si>
  <si>
    <t>Chapter 7</t>
  </si>
  <si>
    <t>Chapter 8</t>
  </si>
  <si>
    <t>Chapter 9</t>
  </si>
  <si>
    <t>Chapter 10</t>
  </si>
  <si>
    <t>Chapter 11</t>
  </si>
  <si>
    <t>Chapter 12</t>
  </si>
  <si>
    <t xml:space="preserve">Medium </t>
  </si>
  <si>
    <t>Med</t>
  </si>
  <si>
    <t xml:space="preserve">Tab 4: High Risk Results </t>
  </si>
  <si>
    <t>Somme de Champ1</t>
  </si>
  <si>
    <t>Total</t>
  </si>
  <si>
    <t>Guía para evaluar la seguridad en el manejo y emisión de documentos de viaje</t>
  </si>
  <si>
    <r>
      <t>PARTE 2: Guía de evaluación
Enero de 2010</t>
    </r>
    <r>
      <rPr>
        <b/>
        <sz val="16"/>
        <color indexed="10"/>
        <rFont val="Arial"/>
        <family val="2"/>
      </rPr>
      <t xml:space="preserve"> </t>
    </r>
    <r>
      <rPr>
        <b/>
        <sz val="16"/>
        <color indexed="8"/>
        <rFont val="Arial"/>
        <family val="2"/>
      </rPr>
      <t xml:space="preserve">
</t>
    </r>
  </si>
  <si>
    <t>Cejilla 1: Instrucciones</t>
  </si>
  <si>
    <t xml:space="preserve">Cejilla 2: Hoja de trabajo para el evaluador </t>
  </si>
  <si>
    <t>Cejilla 3: Áreas problemáticas</t>
  </si>
  <si>
    <t>Instrucciones para los evaluadores</t>
  </si>
  <si>
    <t xml:space="preserve">4. Hay tres columnas para que el evaluador registre sus resultados, a saber: “Cumplimiento”, “Observaciones sobre vacíos y medidas de mitigación" y “Riesgo”. Todas las otras columnas se encuentran sombreadas para indicar que no se pueden registrar datos en ellas. </t>
  </si>
  <si>
    <t xml:space="preserve">Tras concluir el procesamiento de las solicitudes, ¿se almacenan de manera cuidadosa y segura todos los materiales de las solicitudes y la información personal de los solicitantes, en archivadores debidamente resguardados bajo llave y en habitaciones protegidas, así como en bases de datos informáticas con protección de seguridad? </t>
  </si>
  <si>
    <t xml:space="preserve">¿Se encuentra el acceso a los registros archivados --sean éstos manuales o digitalizados-- también sujeto a controles estrictos de "permiso" y a rastreos y registros diarios? </t>
  </si>
  <si>
    <t xml:space="preserve">¿Se utilizan equipos adecuados para la destrucción o trituración de la información que ya no se requiera? 
</t>
  </si>
  <si>
    <t xml:space="preserve">¿Se han implementado procesos automatizados de emisión de pasaportes? 
</t>
  </si>
  <si>
    <t>3.1   Resumen</t>
  </si>
  <si>
    <t xml:space="preserve">¿Son todas las decisiones sobre la titularidad de los solicitantes tomadas por personal debidadmente capacitado? 
</t>
  </si>
  <si>
    <r>
      <t xml:space="preserve">3.2   Tratamiento de primeras solicitudes </t>
    </r>
    <r>
      <rPr>
        <b/>
        <i/>
        <sz val="11"/>
        <color indexed="8"/>
        <rFont val="Arial"/>
        <family val="2"/>
      </rPr>
      <t>versus</t>
    </r>
    <r>
      <rPr>
        <b/>
        <sz val="11"/>
        <color indexed="8"/>
        <rFont val="Arial"/>
        <family val="2"/>
      </rPr>
      <t xml:space="preserve"> tratamiento de renovaciones </t>
    </r>
  </si>
  <si>
    <t xml:space="preserve">¿Reciben quienes solicitan su documento por primera vez atención y tratamiento especial para confirmar su identidad y validar su titularidad? </t>
  </si>
  <si>
    <t xml:space="preserve">¿Se aplican revisiones especiales y prácticas de escrutinio a las solicitudes de renovación presentadas mucho tiempo (&gt; dos años) después del vencimiento del documento de viaje anterior? </t>
  </si>
  <si>
    <t>3.3   Solicitudes para niños</t>
  </si>
  <si>
    <t>3.4   Evidencia documental</t>
  </si>
  <si>
    <t xml:space="preserve">¿Deben presentar quienes solicitan el pasaporte por primera vez dos o más documentos madre o de apoyo? 
</t>
  </si>
  <si>
    <t xml:space="preserve">¿Son los documentos madre y de apoyo documentos oficiales expedidos por el Estado? 
</t>
  </si>
  <si>
    <t xml:space="preserve">Cuando las posibilidades lo permiten, ¿deben estos documentos contar con características específicas de seguridad y fotografías seguras? </t>
  </si>
  <si>
    <t xml:space="preserve">¿Se han definido procedimientos especiales para los casos de personas que soliciten por primera vez el pasaporte y que posean documentación madre limitada, por ej., un certificado de nacimiento en un papel viejo y sin fotografía, un documento viejo de seguridad social, ausencia de licencia de conducir, etc.? </t>
  </si>
  <si>
    <t xml:space="preserve">¿Son estos documentos madre y de apoyo escaneados y almacenados en el registro del solicitante contenido en la base de datos para efectos de renovaciones o para referencia en el futuro? </t>
  </si>
  <si>
    <t xml:space="preserve">¿Se requiere siempre presentar el documento de viaje a punto de expirar o ya expirado para las solicitudes de renovación? 
</t>
  </si>
  <si>
    <t xml:space="preserve">¿Se verifican por la vía forense al menos dos de las características físicas de seguridad del documento de viaje antiguo?
</t>
  </si>
  <si>
    <t xml:space="preserve">Si el documento de viaje anterior es un pasaporte-e, ¿es la información contenida en el chip leída y validada? 
</t>
  </si>
  <si>
    <t xml:space="preserve">¿Son estos documentos sometidos a una revisión forense básica? 
</t>
  </si>
  <si>
    <t xml:space="preserve">¿Tiene el personal a cargo de verificar la titularidad acceso a documentación completa o a bases de datos que contengan imágenes o especificaciones de cada tipo de documento madre o de apoyo aceptado? </t>
  </si>
  <si>
    <t xml:space="preserve">¿Se revisan siempre los registros de fallecimientos para compararlos con todas las solicitudes? 
</t>
  </si>
  <si>
    <t>3.5   Otros medios para identificar a los solicitantes</t>
  </si>
  <si>
    <t xml:space="preserve">¿Se realizan entrevistas cuando existe duda sobre la integridad de la información y documentación facilitada? </t>
  </si>
  <si>
    <t xml:space="preserve">¿Se requieren garantes para las solicitudes nuevas en los casos en que no se realizan entrevistas? 
</t>
  </si>
  <si>
    <t xml:space="preserve">¿Quedan los garantes descalificados en caso de que el solicitante les pague para que sirvan de garantes? 
</t>
  </si>
  <si>
    <t xml:space="preserve">¿Existe una política definida contra este tipo de pagos y aparece consignada en la solicitud firmada por el garante? </t>
  </si>
  <si>
    <t xml:space="preserve">¿Queda el garante descalificado si tiene una relación familiar cercana con el solicitante, por ej., hermanos, padre/madre, abuelos, hijos, tíos, parientes derivados del vínculo matrimonial en segundas nupcias o parientes políticos? </t>
  </si>
  <si>
    <t xml:space="preserve">¿Debe la solicitud incluir referencias personales? 
</t>
  </si>
  <si>
    <t xml:space="preserve">¿Son estas referencias contactadas para verificar la identidad que afirma tener el solicitante? 
</t>
  </si>
  <si>
    <t xml:space="preserve">¿Es verificada la huella social del solicitante para confirmar la identidad que afirma tener? 
</t>
  </si>
  <si>
    <t>Capítulo 4. Tratamiento de los materiales y las libretas en blanco</t>
  </si>
  <si>
    <t>4.1   Resumen</t>
  </si>
  <si>
    <t xml:space="preserve">¿Tiene la AEDV políticas y procedimientos documentados relacionados con el tratamiento de materiales y libretas en blanco? </t>
  </si>
  <si>
    <t>4.2   Producción de las libretas</t>
  </si>
  <si>
    <t xml:space="preserve">¿Son todos los materiales y libretas en blanco almacenados en zonas de alta seguridad? 
</t>
  </si>
  <si>
    <t>4.3   Numeración</t>
  </si>
  <si>
    <t xml:space="preserve">¿Es la confirmación de envío o de recibo registrada en el sistema como un indicador proactivo durante la última etapa del proceso de emisión? </t>
  </si>
  <si>
    <t xml:space="preserve">¿Se manejan los documentos de viaje reportados como no enviados de la misma manera que los documentos perdidos o robados? </t>
  </si>
  <si>
    <t>Capítulo 6. Seguridad de los documentos</t>
  </si>
  <si>
    <t>6.2   Documentos de viaje de lectura mecánica (DVLM)</t>
  </si>
  <si>
    <t>6.3   Pasaportes de lectura mecánica electrónicos (PLM-e)</t>
  </si>
  <si>
    <t xml:space="preserve">¿Participa el país en el Directorio de Claves Públicas de la OACI (DCP)?
</t>
  </si>
  <si>
    <t xml:space="preserve">6.4   Estándares, prácticas recomendadas y especificaciones de la OACI </t>
  </si>
  <si>
    <t xml:space="preserve">¿Son expedidos los pasaportes diplomáticos y especiales con las mismas libretas en blanco o materiales (excepto el color de la cubierta) que los pasaportes regulares? </t>
  </si>
  <si>
    <t xml:space="preserve">Capítulo 7. Seguridad de las instalaciones </t>
  </si>
  <si>
    <t>7.2   Políticas para la seguridad física</t>
  </si>
  <si>
    <t xml:space="preserve">¿Son los estándares de seguridad física compatibles con los estándares y lineamientos gubernamentales y con los estándares internacionalmente aceptados? </t>
  </si>
  <si>
    <t xml:space="preserve">¿Son propiedad del Estado todas las instalaciones para el funcionamiento y las zonas de seguridad y alta seguridad? 
</t>
  </si>
  <si>
    <t xml:space="preserve">¿Reúnen las instalaciones utilizadas por los socios estatales y del sector privado los estándares de seguridad establecidos por la AEDV? 
</t>
  </si>
  <si>
    <t xml:space="preserve">¿Está el personal capacitado con respecto a las políticas y prácticas relacionadas con la seguridad física? 
</t>
  </si>
  <si>
    <t xml:space="preserve">7.3  Zonas de seguridad </t>
  </si>
  <si>
    <t xml:space="preserve">¿Se encuentran estas diferentes zonas sujetas a diferentes niveles de protección de la seguridad física según corresponda? </t>
  </si>
  <si>
    <t xml:space="preserve">¿Incluyen prácticas de seguridad para controlar el acceso? 
</t>
  </si>
  <si>
    <t>Para el área de atención al público</t>
  </si>
  <si>
    <t xml:space="preserve">¿Está construida el área de recepción en la que el público entrega las solicitudes y recibe los documentos de viaje de forma tal que dificulte el acceso de los clientes al personal? </t>
  </si>
  <si>
    <t xml:space="preserve">Para las áreas de acceso restringido (zona de operaciones y zonas de seguridad y alta seguridad) </t>
  </si>
  <si>
    <t xml:space="preserve">¿Se implementan los sistemas de control de forma tal que el acceso esté sujeto a determinados privilegios que apliquen a cada miembro del personal en forma individual? </t>
  </si>
  <si>
    <t xml:space="preserve">¿Requieren los privilegios de acceso a las zonas de seguridad y alta seguridad una autenticación bifactorial del individuo?  </t>
  </si>
  <si>
    <t xml:space="preserve">¿Queda el área donde las libretas se personalizan bajo llave al final de cada día de labores? </t>
  </si>
  <si>
    <t xml:space="preserve">¿Es un requerimiento de los privilegios de acceso a las zonas de seguridad y alta seguridad que haya más de una persona con tales privilegios en la zona en todo momento?  
</t>
  </si>
  <si>
    <t>7.4   Control de acceso y monitoreo</t>
  </si>
  <si>
    <t xml:space="preserve">¿Deben los empleados portar gafetes que indiquen sus privilegios de acceso en todo momento? 
</t>
  </si>
  <si>
    <t xml:space="preserve">¿Tienen los gafetes de privilegios de acceso una fotografía que identifique claramente al portador? 
</t>
  </si>
  <si>
    <t xml:space="preserve"> 8.4   Personal de informática</t>
  </si>
  <si>
    <t xml:space="preserve">¿Tiene  el personal de informática con privilegios de acceso físico a las instalaciones informáticas, como salones de equipos de cómputo, bases de datos físicas e instalaciones de comunicación, derechos especiales de acceso a estas instalaciones? </t>
  </si>
  <si>
    <t xml:space="preserve">¿Requiere siempre el acceso a estos salones de cómputo u otras instalaciones físicas de informática que haya dos o más personas autorizadas en todo momento? 
</t>
  </si>
  <si>
    <t>Capítulo 9. Protección y promoción del personal y de la integridad de la Autoridad Emisora</t>
  </si>
  <si>
    <t xml:space="preserve">9.2   Permisos de seguridad y sesiones sobre seguridad </t>
  </si>
  <si>
    <t xml:space="preserve"> ¿Están todos los empleados y subcontratistas sujetos a investigaciones de antecedentes y de confiabilidad correspondientes al nivel de clasificación de las funciones (posición) requerida? </t>
  </si>
  <si>
    <t xml:space="preserve">¿Son llevadas a cabo estas investigaciones de antecedentes y de confiabilidad por o en colaboración con las agencias encargadas del cumplimiento de la ley, la policía o de seguridad nacional? </t>
  </si>
  <si>
    <t xml:space="preserve">¿Son los funcionarios a cargo de verificar la titularidad de los solicitantes ciudadanos del país emisor? 
</t>
  </si>
  <si>
    <t xml:space="preserve">¿Se repiten las investigaciones sobre antecedentes y confiabilidad en intervalos apropiados? 
</t>
  </si>
  <si>
    <t xml:space="preserve"> ¿Se encuentran las áreas seguras delimitadas y se aplican controles internos para limitar la autoridad para el acceso a los empleados, tanto física como electrónicamente? </t>
  </si>
  <si>
    <t xml:space="preserve">¿Son sometidos los empleados temporales a las mismas investigaciones de confiabilidad y antecedentes que el personal permanente? </t>
  </si>
  <si>
    <t xml:space="preserve">¿Se realizan sesiones para hablar sobre la seguridad con todos los miembros del personal y los contratistas y se les entregan lineamientos escritos sobre los controles internos y las políticas de seguridad de la AEDV? </t>
  </si>
  <si>
    <t xml:space="preserve">¿Se explica al personal y a los contratistas sobre los privilegios y prohibiciones de acceso que conlleva su nivel de autorización de seguridad? 
</t>
  </si>
  <si>
    <t xml:space="preserve">¿Existe un código de conducta escrito, un conjunto de valores y/o un código de ética para todos los empleados? 
</t>
  </si>
  <si>
    <t>9.3   Organización del trabajo</t>
  </si>
  <si>
    <t xml:space="preserve"> ¿Se encuentran las funciones establecidas para cada puesto de forma tal que un empleado no pueda llevar a cabo todas las funciones de verificación de la titularidad y emisión? </t>
  </si>
  <si>
    <t xml:space="preserve">¿Se evita con los procedimientos de distribución del flujo de trabajo que el público pueda seleccionar a un empleado determinado? 
</t>
  </si>
  <si>
    <t xml:space="preserve">¿Debe el personal a cargo de verificar la titularidad de los solicitantes tomar el siguiente lote de trabajo en forma secuencial? 
</t>
  </si>
  <si>
    <t xml:space="preserve">¿Se reportan los pasaportes en blanco desparecidos para su inclusión en la SLTD de Interpol? 
</t>
  </si>
  <si>
    <t xml:space="preserve">¿Se comparte también la información sobre pasaportes robados y perdidos con socios internacionales y/o con el RMAS de APEC? </t>
  </si>
  <si>
    <t xml:space="preserve">Capítulo 11. Emisión en el exterior </t>
  </si>
  <si>
    <t>11.2   Supervisión del trabajo</t>
  </si>
  <si>
    <t xml:space="preserve">¿Recibe el personal destacado en el exterior la misma capacitación que el personal que trabaja en el país? 
</t>
  </si>
  <si>
    <t xml:space="preserve">¿Se aplican las mismas políticas, criterios de verificación de la titularidad, requisitos de solicitud, etc. que en el país de origen? </t>
  </si>
  <si>
    <t xml:space="preserve">De ser necesario, ¿tiene conocimiento la AEDV de la existencia de programas de desarrollo de capacidades, ayuda, financiamiento y conocimientos expertos? 
</t>
  </si>
  <si>
    <t xml:space="preserve">12.4   Socios en el sector privado </t>
  </si>
  <si>
    <t xml:space="preserve">¿Solicita regularmente la AEDV información para mantenerse al tanto de las últimas investigaciones e innovaciones? </t>
  </si>
  <si>
    <t>Puntos de alto riesgo que requieren revisión</t>
  </si>
  <si>
    <t xml:space="preserve">¿Intercambia la AEDV información con las autoridades encargadas del control fronterizo y autoridades migratorias sobre el fraude de documentos y las amenazas a la seguridad? </t>
  </si>
  <si>
    <t xml:space="preserve">¿Intercambia la AEDV información con las autoridades encargadas del control fronterizo y autoridades migratorias para garantizar la interoperabilidad con la infraestructura y los sistemas fronterizos actuales y futuros? </t>
  </si>
  <si>
    <t xml:space="preserve">¿Comparten datos para incluir en sus listas de observación y listas de restricciones para viajar la AEDV, las autoridades de control fronterizo y autoridades migratorias? </t>
  </si>
  <si>
    <t xml:space="preserve">¿Intercambia información la AEDV con las autoridades encargadas de la aplicación de leyes, autoridades policiales y laboratorios forenses de documentos sobre fraudes y características de seguridad? </t>
  </si>
  <si>
    <t xml:space="preserve">¿Intercambia la AEDV información sobre las versiones de los documentos y las características de seguridad con los organismos de estadísticas vitales encargados de expedir los documentos madre y la documentación de apoyo utilizados en el proceso de verificación de la titularidad? </t>
  </si>
  <si>
    <t xml:space="preserve">12.3   Socios internacionales </t>
  </si>
  <si>
    <t xml:space="preserve">¿Mantiene la AEDV alianzas activas y asociaciones con otras naciones y organizaciones internacionales? </t>
  </si>
  <si>
    <t xml:space="preserve">¿Participa la AEDV en el TAG/MRTD de la OACI y sus grupos de trabajo (el NTWG y el ICBWG)?
</t>
  </si>
  <si>
    <t>¿Participa la AEDV en redes internacionales de intercambio de datos como la SLTD, APEC RMAS u  otras?</t>
  </si>
  <si>
    <t xml:space="preserve">¿Se registran en el archivo y en la base de datos todas las justificaciones y decisiones vitales tomadas durante el proceso de emisión? 
</t>
  </si>
  <si>
    <t>9.4   Ánimo del personal</t>
  </si>
  <si>
    <t xml:space="preserve">En general, ¿ha implementado la AEDV principios modernos de gerencia para fomentar un ánimo positivo y saludable entre el personal? </t>
  </si>
  <si>
    <t>1.2.1</t>
  </si>
  <si>
    <t>1.2.2</t>
  </si>
  <si>
    <t>1.2.3</t>
  </si>
  <si>
    <t>Section</t>
  </si>
  <si>
    <t>1.3.1</t>
  </si>
  <si>
    <t>1.3.1..1</t>
  </si>
  <si>
    <t>1.3.1..2</t>
  </si>
  <si>
    <t>1.3.2</t>
  </si>
  <si>
    <t>1.3.3..1</t>
  </si>
  <si>
    <t>1.3.3..2</t>
  </si>
  <si>
    <t>1.3.4</t>
  </si>
  <si>
    <t>1.3.5</t>
  </si>
  <si>
    <t>1.3.6</t>
  </si>
  <si>
    <t>1.4.1</t>
  </si>
  <si>
    <t>1.4.2</t>
  </si>
  <si>
    <t>1.4.2..1</t>
  </si>
  <si>
    <t>1.4.2..2</t>
  </si>
  <si>
    <t>2.2.1</t>
  </si>
  <si>
    <t>2.2.2</t>
  </si>
  <si>
    <t>2.5.1</t>
  </si>
  <si>
    <t xml:space="preserve">¿Aplica la AEDV técnicas para establecer y mantener una "cultura de seguridad" sólida? 
</t>
  </si>
  <si>
    <t xml:space="preserve">¿Existe un programa de sensibilización sobre la seguridad? 
</t>
  </si>
  <si>
    <t xml:space="preserve">¿Existe un ambiente operativo que estimule al personal a ofrecer sugerencias sobre posibles mejoras en las prácticas de seguridad? </t>
  </si>
  <si>
    <t xml:space="preserve">¿Se consideran las responsabilidades del personal relacionadas con la seguridad como una parte importante de sus evaluaciones de desempeño? ¿Forman parte de tales responsabilidades? 
</t>
  </si>
  <si>
    <t xml:space="preserve">¿Hace la AEDV proyecciones regulares sobre la demanda de trabajo y sobre incrementos súbitos en las solicitudes, y planifica de acuerdo a tales proyecciones? 
</t>
  </si>
  <si>
    <t>1.4  Prácticas generales de seguridad</t>
  </si>
  <si>
    <t xml:space="preserve">¿Realiza el equipo de seguridad u otra entidad designada Evaluaciones de Amenazas y Riesgos (EAR) que abarquen todas las operaciones de la AEDV, en todas las instalaciones, a fin de garantizar que las prácticas de seguridad se implementen y actualicen de la manera debida? </t>
  </si>
  <si>
    <t xml:space="preserve">¿Lleva a cabo el equipo de seguridad u otra entidad designada auditorías y revisiones periódicas para garantizar que las políticas de seguridad se apliquen en forma sistemática y adecuada en todas las oficinas? </t>
  </si>
  <si>
    <t xml:space="preserve">¿Existe un proceso de cumplimiento que garantice que se implementen los cambios identificados como necesarios en las auditorías? </t>
  </si>
  <si>
    <t xml:space="preserve">¿Se realizan auditorías externas de manera regular? 
</t>
  </si>
  <si>
    <t>Capítulo 2. Procesos de solicitud</t>
  </si>
  <si>
    <r>
      <t>2.2</t>
    </r>
    <r>
      <rPr>
        <b/>
        <sz val="7"/>
        <color indexed="8"/>
        <rFont val="Times New Roman"/>
        <family val="1"/>
      </rPr>
      <t xml:space="preserve">  </t>
    </r>
    <r>
      <rPr>
        <b/>
        <sz val="11"/>
        <color indexed="8"/>
        <rFont val="Arial"/>
        <family val="2"/>
      </rPr>
      <t>Procesos de solicitud y requisitos</t>
    </r>
  </si>
  <si>
    <t xml:space="preserve">¿Se tramitan todas las solicitudes de manera uniforme y sistemática en toda la AEDV? 
</t>
  </si>
  <si>
    <t xml:space="preserve">¿Se utilizan siempre los mismos formularios estandarizados? 
</t>
  </si>
  <si>
    <t xml:space="preserve">¿Son las fotografías tomadas por un fotógrafo comercial, por socios de confianza o por funcionarios nacionales? 
</t>
  </si>
  <si>
    <t>2.3   Fotografías</t>
  </si>
  <si>
    <t xml:space="preserve">¿Existen mecanismos para rechazar las fotografías que no sean aceptables y solicitar una nueva? 
</t>
  </si>
  <si>
    <t xml:space="preserve">Si la AEDV acepta fotografías digitalizadas, por favor responda a las siguientes preguntas: </t>
  </si>
  <si>
    <t xml:space="preserve">¿Son las fotografías digitalizadas tomadas por socios de confianza o por funcionarios nacionales? 
</t>
  </si>
  <si>
    <t xml:space="preserve">¿Son transmitidas las fotografías digitalizadas de manera segura a la AEDV sin que quepa la posibilidad de alterarlas? 
</t>
  </si>
  <si>
    <t xml:space="preserve">¿Se captan datos biométricos secundarios como parte del proceso de emisión? 
</t>
  </si>
  <si>
    <t xml:space="preserve">2.5   Tratamiento y protección de la información personal </t>
  </si>
  <si>
    <t xml:space="preserve">¿Se indica de alguna manera cuando estas personas "quedan relevadas" y pasan la solicitud a la siguiente etapa? </t>
  </si>
  <si>
    <t xml:space="preserve">¿Se almacenan TODAS las copias impresas de TODA la información personal en archivadores seguros o en habitaciones protegidas, salvo cuando se esté trabajando en ellas en forma segura? </t>
  </si>
  <si>
    <t xml:space="preserve">¿Se encuentran los registros computarizados protegidos en todo momento siguiendo estándares seguridad adecuados? 
</t>
  </si>
  <si>
    <t>Sección</t>
  </si>
  <si>
    <t>Pregunta</t>
  </si>
  <si>
    <t>% cumplimiento</t>
  </si>
  <si>
    <t xml:space="preserve">Observaciones sobre vacíos y medidas de mitigación </t>
  </si>
  <si>
    <t>Riesgo  A/M/B</t>
  </si>
  <si>
    <t>Calificación de riesgo</t>
  </si>
  <si>
    <t xml:space="preserve">Capítulo 1. Autoridad emisora de documentos de viaje: estructura organizativa, seguridad interna y prácticas generales de seguridad. </t>
  </si>
  <si>
    <t>1.2   Estructura organizativa</t>
  </si>
  <si>
    <t xml:space="preserve">¿Se encuentra la AEDV respaldada por leyes y/o regulaciones?
</t>
  </si>
  <si>
    <t xml:space="preserve">¿Se aplican estas leyes y/o regulaciones? 
</t>
  </si>
  <si>
    <t xml:space="preserve">¿Establecen estas leyes y/o regulaciones claramente el mandato, las responsabilidades y los límites de autoridad de la AEDV? </t>
  </si>
  <si>
    <t xml:space="preserve">¿Permiten estas leyes y/o regulaciones a la AEDV funcionar con independencia y ejecutar su mandato sin interferencias? </t>
  </si>
  <si>
    <t xml:space="preserve">¿Se le reconoce a la AEDV un papel esencial para la seguridad del país? 
</t>
  </si>
  <si>
    <t xml:space="preserve">Independientemente de la estructura organizativa utilizada (descentralizada/centralizada), ¿existe un sistema/mecanismo de supervisión y control centralizado que abarque todos los aspectos del proceso de emisión? </t>
  </si>
  <si>
    <t xml:space="preserve">Si la AEDV utiliza socios (públicos o privados) para desempeñar algunas de sus funciones de emisión, por favor responda las siguientes preguntas: </t>
  </si>
  <si>
    <t xml:space="preserve">¿Son todas las decisiones sobre titularidad de los solicitantes tomadas exclusivamente por personal adecuado de la AEDV? 
</t>
  </si>
  <si>
    <t xml:space="preserve">¿Existen contratos o memorandums de entendimiento en los que se estipulen todos los derechos y responsabilidades de las partes involucradas? </t>
  </si>
  <si>
    <t>1.3   Marco de seguridad</t>
  </si>
  <si>
    <t xml:space="preserve">¿Son las libretas en blanco de los documentos de viaje numeradas de forma tal que puedan identificarse individualmente en cualquier momento de los procesos de almacenamiento y emisión? </t>
  </si>
  <si>
    <t xml:space="preserve">¿Se utiliza el mismo número que en el documento de viaje posteriormente emitido? 
</t>
  </si>
  <si>
    <t xml:space="preserve">¿Figura este número en cada una de las páginas interiores? 
</t>
  </si>
  <si>
    <t xml:space="preserve">¿Es un número impreso o perforado con láser de forma que atraviese todas las páginas interiores? 
</t>
  </si>
  <si>
    <t xml:space="preserve">¿Se encuentran los números de página impresos también con tinta UV? 
</t>
  </si>
  <si>
    <t xml:space="preserve">¿Se almacenan las libretas en blanco en áreas de alta seguridad como bóvedas o cajas de seguridad, con el acceso altamente restringido? </t>
  </si>
  <si>
    <t xml:space="preserve">¿Se encuentra dicho acceso limitado a un grupo reducido de personas de confianza que tengan autoridad de supervisión? 
</t>
  </si>
  <si>
    <t xml:space="preserve">¿Es el acceso controlado mediante el uso de carnés de identificación, identificadores biométricos, contraseñas, etc.? 
</t>
  </si>
  <si>
    <t>¿Están todas las áreas en las que se almacenan los materiales y las libretas en blanco sujetas a prácticas de seguridad física adecuadas para la clasificación de seguridad de esos activos? (Véase la sección 7).</t>
  </si>
  <si>
    <t xml:space="preserve">¿Incluye esta protección salvaguardas razonables contra incendios y pérdidas catastróficas? 
</t>
  </si>
  <si>
    <t xml:space="preserve">¿Son las libretas en blanco transportadas con las salvaguardas equivalentes del área de almacenamiento, por ejemplo en vehículos blindados utilizados para el transporte de dinero? 
</t>
  </si>
  <si>
    <t xml:space="preserve">¿Deben ambos empleados firmar las libretas en blanco almacenadas y sacadas del área segura? 
</t>
  </si>
  <si>
    <t xml:space="preserve">¿Son todas las libretas no utilizadas devueltas al área segura en períodos de tiempo estrictamente controlados (por ej., el turno laboral de un individuo)? </t>
  </si>
  <si>
    <t>4.5   Contabilidad</t>
  </si>
  <si>
    <t xml:space="preserve">¿Son todas las libretas rastreadas mediante un número de control de inventario, desde el momento en que son enviadas por el fabricante hasta el momento en que son impresas como un documento de viaje o como libretas estropeadas? </t>
  </si>
  <si>
    <t xml:space="preserve">¿Son contadas las libretas en blanco por un mínimo de dos personas cada vez que cambian de manos? 
</t>
  </si>
  <si>
    <t xml:space="preserve">¿Son las libretas en blanco contabilizadas por al menos dos personas cuando son sacadas de la caja de seguridad en la mañana, y son contabilizadas las libretas que no se utilizaron en la noche cuando son devueltas a la caja de seguridad al final del día o del turno? </t>
  </si>
  <si>
    <t xml:space="preserve">¿Son estos registros inspeccionados diariamente o cada turno por un tercero? 
</t>
  </si>
  <si>
    <t xml:space="preserve">De no ser así, ¿se realizan estas revisiones al azar y con frecuencia? 
</t>
  </si>
  <si>
    <t xml:space="preserve">¿Son cuidadosamente destruidas todas las libretas estropeadas, defectuosas o producidas en exceso, y es ese proceso presenciado por al menos dos personas con privilegios de acceso a la zona de almacenamiento? </t>
  </si>
  <si>
    <t xml:space="preserve">Capítulo 5. Personalización y entrega </t>
  </si>
  <si>
    <t>5.2   Personalización y entrega</t>
  </si>
  <si>
    <t xml:space="preserve">¿Se realiza la función de personalización en un área altamente segura con acceso autorizado limitado? 
</t>
  </si>
  <si>
    <t>¿Es la ZLM leída en forma electrónica y comparada con la página de datos y con la información contenida en la solicitud original (base de datos o formulario original)?</t>
  </si>
  <si>
    <t>4.6   Destruccción</t>
  </si>
  <si>
    <t xml:space="preserve">¿Es verificada la firma digital? 
</t>
  </si>
  <si>
    <t>5.3   Envío</t>
  </si>
  <si>
    <t xml:space="preserve">¿Se requiere presentar un documento de identidad que contenga fotografía al momento de recoger el pasaporte? 
</t>
  </si>
  <si>
    <t xml:space="preserve">¿Se hacen preguntas sobre la dirección, apellido de la madre, etc. al momento de recoger el documento para asegurarse de la identidad del destinatario? </t>
  </si>
  <si>
    <t xml:space="preserve">En caso de que esté permitida la entrega de pasaportes a terceros, ¿tienen éstos que presentar una autorización del destinatario para hacerlo, así como un documento de identidad con fotografía? </t>
  </si>
  <si>
    <t xml:space="preserve">Si algunos documentos personalizados son enviados, por favor responda las siguientes preguntas: </t>
  </si>
  <si>
    <t xml:space="preserve">¿Se utilizan servicios confiables de correo? 
</t>
  </si>
  <si>
    <t xml:space="preserve">¿Se monitorea la hora de envío o de recepción de un pasaporte nuevo por parte del solicitante y se emiten alertas en caso de que transcurra un período normal de tiempo sin que se reciba tal confirmación? </t>
  </si>
  <si>
    <t xml:space="preserve">¿Cuenta la AEDV con un equipo humano de seguridad que sea directamente responsable de desarrollar, supervisar y administrar el marco de seguridad? </t>
  </si>
  <si>
    <t xml:space="preserve">¿Trabaja este equipo en forma independiente de la cadena de mando de operaciones? 
</t>
  </si>
  <si>
    <t xml:space="preserve">¿Incluye este equipo especialistas en seguridad especialmente capacitados para trabajar en los diversos aspectos de la seguridad? 
</t>
  </si>
  <si>
    <t xml:space="preserve">¿Presenta este equipo informes periódicos sobre sus actividades ante las altas autoridades?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</si>
</sst>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64">
    <font>
      <sz val="11"/>
      <color theme="1"/>
      <name val="Calibri"/>
      <family val="2"/>
    </font>
    <font>
      <sz val="11"/>
      <color indexed="8"/>
      <name val="Calibri"/>
      <family val="2"/>
    </font>
    <font>
      <sz val="10"/>
      <color indexed="8"/>
      <name val="Arial"/>
      <family val="2"/>
    </font>
    <font>
      <b/>
      <sz val="11"/>
      <color indexed="8"/>
      <name val="Arial"/>
      <family val="2"/>
    </font>
    <font>
      <b/>
      <sz val="7"/>
      <color indexed="8"/>
      <name val="Times New Roman"/>
      <family val="1"/>
    </font>
    <font>
      <sz val="7"/>
      <color indexed="8"/>
      <name val="Times New Roman"/>
      <family val="1"/>
    </font>
    <font>
      <sz val="11"/>
      <color indexed="8"/>
      <name val="Arial"/>
      <family val="2"/>
    </font>
    <font>
      <b/>
      <sz val="16"/>
      <color indexed="8"/>
      <name val="Arial"/>
      <family val="2"/>
    </font>
    <font>
      <b/>
      <sz val="16"/>
      <color indexed="10"/>
      <name val="Arial"/>
      <family val="2"/>
    </font>
    <font>
      <b/>
      <sz val="11"/>
      <color indexed="8"/>
      <name val="Calibri"/>
      <family val="2"/>
    </font>
    <font>
      <sz val="12"/>
      <color indexed="8"/>
      <name val="Arial"/>
      <family val="2"/>
    </font>
    <font>
      <sz val="16"/>
      <color indexed="8"/>
      <name val="Arial"/>
      <family val="2"/>
    </font>
    <font>
      <b/>
      <sz val="14"/>
      <color indexed="8"/>
      <name val="Calibri"/>
      <family val="2"/>
    </font>
    <font>
      <b/>
      <sz val="14"/>
      <color indexed="8"/>
      <name val="Arial"/>
      <family val="2"/>
    </font>
    <font>
      <sz val="10"/>
      <color indexed="8"/>
      <name val="Symbol"/>
      <family val="1"/>
    </font>
    <font>
      <b/>
      <sz val="12"/>
      <color indexed="8"/>
      <name val="Arial"/>
      <family val="2"/>
    </font>
    <font>
      <sz val="12"/>
      <color indexed="8"/>
      <name val="Calibri"/>
      <family val="2"/>
    </font>
    <font>
      <b/>
      <sz val="10"/>
      <color indexed="8"/>
      <name val="Arial"/>
      <family val="2"/>
    </font>
    <font>
      <b/>
      <sz val="9"/>
      <color indexed="8"/>
      <name val="Arial"/>
      <family val="2"/>
    </font>
    <font>
      <b/>
      <sz val="24"/>
      <color indexed="8"/>
      <name val="Arial"/>
      <family val="2"/>
    </font>
    <font>
      <sz val="11"/>
      <color indexed="10"/>
      <name val="Arial"/>
      <family val="2"/>
    </font>
    <font>
      <sz val="11"/>
      <name val="Arial"/>
      <family val="2"/>
    </font>
    <font>
      <sz val="11"/>
      <color indexed="10"/>
      <name val="Calibri"/>
      <family val="2"/>
    </font>
    <font>
      <u val="single"/>
      <sz val="9.35"/>
      <color indexed="12"/>
      <name val="Calibri"/>
      <family val="2"/>
    </font>
    <font>
      <u val="single"/>
      <sz val="9.35"/>
      <color indexed="36"/>
      <name val="Calibri"/>
      <family val="2"/>
    </font>
    <font>
      <i/>
      <sz val="10"/>
      <color indexed="8"/>
      <name val="Arial"/>
      <family val="2"/>
    </font>
    <font>
      <b/>
      <i/>
      <sz val="11"/>
      <color indexed="8"/>
      <name val="Arial"/>
      <family val="2"/>
    </font>
    <font>
      <sz val="10"/>
      <color indexed="10"/>
      <name val="Arial"/>
      <family val="2"/>
    </font>
    <font>
      <sz val="7"/>
      <color indexed="8"/>
      <name val="Arial"/>
      <family val="2"/>
    </font>
    <font>
      <i/>
      <sz val="12"/>
      <color indexed="8"/>
      <name val="Arial"/>
      <family val="2"/>
    </font>
    <font>
      <i/>
      <sz val="11"/>
      <color indexed="8"/>
      <name val="Arial"/>
      <family val="2"/>
    </font>
    <font>
      <sz val="10"/>
      <color indexed="8"/>
      <name val="Calibri"/>
      <family val="0"/>
    </font>
    <font>
      <sz val="10"/>
      <color indexed="10"/>
      <name val="Calibri"/>
      <family val="0"/>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medium"/>
      <right style="thin"/>
      <top style="thin"/>
      <bottom/>
    </border>
    <border>
      <left style="medium"/>
      <right style="thin">
        <color indexed="8"/>
      </right>
      <top/>
      <bottom style="thin">
        <color indexed="8"/>
      </bottom>
    </border>
    <border>
      <left style="medium"/>
      <right style="thin">
        <color indexed="8"/>
      </right>
      <top style="thin">
        <color indexed="8"/>
      </top>
      <bottom/>
    </border>
    <border>
      <left style="thin"/>
      <right style="thin"/>
      <top/>
      <bottom style="thin"/>
    </border>
    <border>
      <left style="thin"/>
      <right style="thin"/>
      <top style="thin"/>
      <bottom style="thin"/>
    </border>
    <border>
      <left style="thin"/>
      <right style="thin"/>
      <top style="thin"/>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color indexed="8"/>
      </right>
      <top style="thin">
        <color indexed="8"/>
      </top>
      <bottom style="thin">
        <color indexed="8"/>
      </bottom>
    </border>
    <border>
      <left style="medium"/>
      <right style="thin">
        <color indexed="8"/>
      </right>
      <top style="thin">
        <color indexed="8"/>
      </top>
      <bottom style="thin"/>
    </border>
    <border>
      <left style="medium"/>
      <right style="thin">
        <color indexed="8"/>
      </right>
      <top style="thin"/>
      <bottom style="thin">
        <color indexed="8"/>
      </bottom>
    </border>
    <border>
      <left style="medium"/>
      <right style="thin"/>
      <top style="thin">
        <color indexed="8"/>
      </top>
      <bottom style="thin"/>
    </border>
    <border>
      <left style="thin"/>
      <right style="thin"/>
      <top style="thin">
        <color indexed="8"/>
      </top>
      <bottom style="thin"/>
    </border>
    <border>
      <left style="medium"/>
      <right style="thin"/>
      <top style="thin"/>
      <bottom style="thin">
        <color indexed="8"/>
      </bottom>
    </border>
    <border>
      <left style="thin"/>
      <right style="thin"/>
      <top style="thin"/>
      <bottom style="thin">
        <color indexed="8"/>
      </bottom>
    </border>
    <border>
      <left style="medium"/>
      <right style="thin">
        <color indexed="8"/>
      </right>
      <top/>
      <bottom/>
    </border>
    <border>
      <left style="thin">
        <color indexed="8"/>
      </left>
      <right style="thin">
        <color indexed="8"/>
      </right>
      <top/>
      <bottom/>
    </border>
    <border>
      <left style="medium"/>
      <right style="thin">
        <color indexed="8"/>
      </right>
      <top style="medium"/>
      <bottom/>
    </border>
    <border>
      <left style="thin"/>
      <right/>
      <top/>
      <bottom style="thin"/>
    </border>
    <border>
      <left style="thin"/>
      <right/>
      <top style="thin"/>
      <bottom style="thin"/>
    </border>
    <border>
      <left style="thin"/>
      <right style="medium"/>
      <top style="medium"/>
      <bottom style="medium"/>
    </border>
    <border>
      <left style="medium"/>
      <right style="medium"/>
      <top style="thin"/>
      <bottom style="thin"/>
    </border>
    <border>
      <left style="medium"/>
      <right/>
      <top style="medium"/>
      <bottom style="medium"/>
    </border>
    <border>
      <left style="thin">
        <color indexed="8"/>
      </left>
      <right/>
      <top style="thin">
        <color indexed="8"/>
      </top>
      <bottom/>
    </border>
    <border>
      <left style="medium"/>
      <right style="medium"/>
      <top/>
      <bottom style="thin"/>
    </border>
    <border>
      <left style="medium"/>
      <right style="medium"/>
      <top style="thin"/>
      <bottom style="medium"/>
    </border>
    <border>
      <left style="medium"/>
      <right/>
      <top style="thin"/>
      <bottom style="thin"/>
    </border>
    <border>
      <left style="medium"/>
      <right/>
      <top/>
      <bottom style="thin"/>
    </border>
    <border>
      <left style="medium"/>
      <right/>
      <top style="thin"/>
      <bottom style="medium"/>
    </border>
    <border>
      <left style="medium"/>
      <right/>
      <top style="medium"/>
      <bottom/>
    </border>
    <border>
      <left/>
      <right/>
      <top style="medium"/>
      <bottom style="thin"/>
    </border>
    <border>
      <left/>
      <right/>
      <top style="thin"/>
      <bottom style="thin"/>
    </border>
    <border>
      <left/>
      <right/>
      <top style="thin"/>
      <bottom style="medium"/>
    </border>
    <border>
      <left/>
      <right/>
      <top/>
      <bottom style="thin"/>
    </border>
    <border>
      <left style="medium"/>
      <right/>
      <top style="thin"/>
      <bottom/>
    </border>
    <border>
      <left style="medium"/>
      <right style="thin"/>
      <top style="medium"/>
      <bottom style="medium"/>
    </border>
    <border>
      <left style="thin"/>
      <right style="thin"/>
      <top style="medium"/>
      <bottom style="medium"/>
    </border>
    <border>
      <left/>
      <right/>
      <top style="medium"/>
      <bottom/>
    </border>
    <border>
      <left style="medium"/>
      <right style="medium"/>
      <top style="medium"/>
      <bottom style="thin"/>
    </border>
    <border>
      <left style="medium"/>
      <right style="medium"/>
      <top/>
      <bottom/>
    </border>
    <border>
      <left style="medium"/>
      <right style="medium"/>
      <top/>
      <bottom style="medium"/>
    </border>
    <border>
      <left/>
      <right style="thin"/>
      <top/>
      <bottom style="thin"/>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thin"/>
      <bottom/>
    </border>
    <border>
      <left/>
      <right style="thin"/>
      <top style="thin"/>
      <bottom/>
    </border>
    <border>
      <left/>
      <right style="medium"/>
      <top style="medium"/>
      <bottom style="medium"/>
    </border>
    <border>
      <left/>
      <right style="medium"/>
      <top/>
      <bottom style="thin"/>
    </border>
    <border>
      <left/>
      <right style="medium"/>
      <top/>
      <bottom style="medium"/>
    </border>
    <border>
      <left style="thin"/>
      <right style="thin"/>
      <top/>
      <bottom/>
    </border>
    <border>
      <left style="thin">
        <color indexed="8"/>
      </left>
      <right/>
      <top/>
      <bottom/>
    </border>
    <border>
      <left/>
      <right style="medium"/>
      <top style="medium"/>
      <bottom/>
    </border>
    <border>
      <left style="thin"/>
      <right/>
      <top style="thin"/>
      <bottom/>
    </border>
    <border>
      <left style="thin"/>
      <right/>
      <top/>
      <bottom/>
    </border>
    <border>
      <left/>
      <right style="medium"/>
      <top/>
      <bottom/>
    </border>
    <border>
      <left style="thin"/>
      <right style="thin"/>
      <top style="medium"/>
      <bottom style="thin"/>
    </border>
    <border>
      <left style="thin"/>
      <right style="thin"/>
      <top/>
      <bottom style="medium"/>
    </border>
    <border>
      <left style="thin">
        <color indexed="8"/>
      </left>
      <right style="thin"/>
      <top/>
      <bottom style="thin"/>
    </border>
    <border>
      <left style="thin">
        <color indexed="8"/>
      </left>
      <right style="thin"/>
      <top/>
      <bottom style="medium"/>
    </border>
    <border>
      <left style="thin">
        <color indexed="8"/>
      </left>
      <right style="thin"/>
      <top style="medium"/>
      <bottom style="thin"/>
    </border>
    <border>
      <left/>
      <right style="thin"/>
      <top/>
      <bottom style="medium"/>
    </border>
    <border>
      <left style="thin"/>
      <right style="medium"/>
      <top/>
      <bottom style="medium"/>
    </border>
    <border>
      <left/>
      <right style="thin"/>
      <top style="medium"/>
      <bottom style="medium"/>
    </border>
    <border>
      <left style="medium"/>
      <right style="medium"/>
      <top style="medium"/>
      <bottom style="medium"/>
    </border>
    <border>
      <left/>
      <right/>
      <top/>
      <bottom style="medium"/>
    </border>
    <border>
      <left style="thin">
        <color indexed="8"/>
      </left>
      <right style="thin">
        <color indexed="8"/>
      </right>
      <top style="thin"/>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style="thin"/>
      <bottom style="thin">
        <color indexed="8"/>
      </bottom>
    </border>
    <border>
      <left style="thin">
        <color indexed="8"/>
      </left>
      <right style="thin"/>
      <top style="thin"/>
      <bottom style="thin"/>
    </border>
    <border>
      <left style="thin"/>
      <right style="thin"/>
      <top style="medium"/>
      <bottom/>
    </border>
    <border>
      <left/>
      <right style="medium"/>
      <top style="thin"/>
      <bottom/>
    </border>
    <border>
      <left/>
      <right style="medium"/>
      <top style="thin"/>
      <bottom style="thin"/>
    </border>
    <border>
      <left style="medium"/>
      <right/>
      <top/>
      <bottom style="medium"/>
    </border>
    <border>
      <left/>
      <right/>
      <top style="medium"/>
      <bottom style="medium"/>
    </border>
    <border>
      <left style="thin">
        <color indexed="8"/>
      </left>
      <right/>
      <top style="thin">
        <color indexed="8"/>
      </top>
      <bottom style="thin">
        <color indexed="8"/>
      </bottom>
    </border>
    <border>
      <left style="thin"/>
      <right style="thin"/>
      <top/>
      <bottom style="thin">
        <color indexed="8"/>
      </bottom>
    </border>
    <border>
      <left style="thin">
        <color indexed="8"/>
      </left>
      <right style="thin"/>
      <top style="thin">
        <color indexed="8"/>
      </top>
      <bottom/>
    </border>
    <border>
      <left style="thin">
        <color indexed="8"/>
      </left>
      <right style="thin"/>
      <top/>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color indexed="8"/>
      </left>
      <right style="thin"/>
      <top style="thin"/>
      <bottom/>
    </border>
    <border>
      <left style="thin">
        <color indexed="8"/>
      </left>
      <right style="thin"/>
      <top/>
      <bottom/>
    </border>
    <border>
      <left style="medium"/>
      <right/>
      <top/>
      <bottom/>
    </border>
    <border>
      <left style="thin"/>
      <right/>
      <top style="medium"/>
      <bottom style="medium"/>
    </border>
    <border>
      <left style="medium"/>
      <right style="thin"/>
      <top/>
      <bottom style="medium"/>
    </border>
    <border>
      <left style="thin"/>
      <right/>
      <top/>
      <bottom style="medium"/>
    </border>
    <border>
      <left style="medium"/>
      <right style="medium"/>
      <top style="medium"/>
      <bottom/>
    </border>
    <border>
      <left/>
      <right style="medium"/>
      <top style="thin"/>
      <bottom style="medium"/>
    </border>
    <border>
      <left style="medium"/>
      <right style="thin"/>
      <top style="medium"/>
      <bottom style="thin"/>
    </border>
    <border>
      <left style="thin"/>
      <right/>
      <top style="medium"/>
      <bottom style="thin"/>
    </border>
    <border>
      <left style="thin"/>
      <right/>
      <top style="thin"/>
      <bottom style="medium"/>
    </border>
    <border>
      <left style="medium"/>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1" fillId="31" borderId="7" applyNumberFormat="0" applyFont="0" applyAlignment="0" applyProtection="0"/>
    <xf numFmtId="0" fontId="60" fillId="2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47">
    <xf numFmtId="0" fontId="0" fillId="0" borderId="0" xfId="0" applyFont="1" applyAlignment="1">
      <alignment/>
    </xf>
    <xf numFmtId="0" fontId="0" fillId="0" borderId="0" xfId="0"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19" xfId="0" applyFont="1" applyFill="1" applyBorder="1" applyAlignment="1">
      <alignment horizontal="center" vertical="center"/>
    </xf>
    <xf numFmtId="0" fontId="2" fillId="32" borderId="21" xfId="0" applyFont="1" applyFill="1" applyBorder="1" applyAlignment="1">
      <alignment horizontal="center" vertical="center"/>
    </xf>
    <xf numFmtId="0" fontId="2" fillId="32" borderId="22" xfId="0" applyFont="1" applyFill="1" applyBorder="1" applyAlignment="1">
      <alignment horizontal="center" vertical="center"/>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xf>
    <xf numFmtId="0" fontId="2" fillId="32" borderId="25" xfId="0" applyFont="1" applyFill="1" applyBorder="1" applyAlignment="1">
      <alignment horizontal="center" vertical="center"/>
    </xf>
    <xf numFmtId="0" fontId="2" fillId="32" borderId="20" xfId="0" applyFont="1" applyFill="1" applyBorder="1" applyAlignment="1">
      <alignment horizontal="center" vertical="center"/>
    </xf>
    <xf numFmtId="0" fontId="2" fillId="32" borderId="26"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28"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30" xfId="0" applyFont="1" applyFill="1" applyBorder="1" applyAlignment="1">
      <alignment horizontal="center" vertical="center"/>
    </xf>
    <xf numFmtId="0" fontId="2" fillId="32" borderId="31" xfId="0" applyFont="1" applyFill="1" applyBorder="1" applyAlignment="1">
      <alignment horizontal="center" vertical="center"/>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2" fillId="32" borderId="32" xfId="0" applyFont="1" applyFill="1" applyBorder="1" applyAlignment="1">
      <alignment horizontal="center" vertical="center" wrapText="1"/>
    </xf>
    <xf numFmtId="0" fontId="0" fillId="0" borderId="33"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2" fillId="32" borderId="23" xfId="0" applyFont="1" applyFill="1" applyBorder="1" applyAlignment="1">
      <alignment horizontal="center" vertical="center"/>
    </xf>
    <xf numFmtId="0" fontId="0" fillId="0" borderId="0" xfId="0" applyFont="1" applyAlignment="1">
      <alignment/>
    </xf>
    <xf numFmtId="0" fontId="10" fillId="0" borderId="0" xfId="0" applyFont="1" applyAlignment="1">
      <alignment/>
    </xf>
    <xf numFmtId="0" fontId="11" fillId="0" borderId="0" xfId="0" applyFont="1" applyAlignment="1">
      <alignment/>
    </xf>
    <xf numFmtId="9" fontId="0" fillId="0" borderId="0" xfId="0" applyNumberFormat="1" applyAlignment="1">
      <alignment/>
    </xf>
    <xf numFmtId="0" fontId="6" fillId="0" borderId="0" xfId="0" applyFont="1" applyFill="1" applyBorder="1" applyAlignment="1">
      <alignment vertical="center" wrapText="1"/>
    </xf>
    <xf numFmtId="0" fontId="12" fillId="10" borderId="35" xfId="0" applyFont="1" applyFill="1" applyBorder="1" applyAlignment="1">
      <alignment horizontal="center" vertical="center" wrapText="1"/>
    </xf>
    <xf numFmtId="9" fontId="0" fillId="0" borderId="36" xfId="0" applyNumberFormat="1" applyBorder="1" applyAlignment="1">
      <alignment horizontal="center"/>
    </xf>
    <xf numFmtId="9" fontId="3" fillId="33" borderId="37" xfId="0" applyNumberFormat="1" applyFont="1" applyFill="1" applyBorder="1" applyAlignment="1">
      <alignment horizontal="center" vertical="center" wrapText="1"/>
    </xf>
    <xf numFmtId="0" fontId="0" fillId="34" borderId="38" xfId="0" applyFill="1" applyBorder="1" applyAlignment="1" applyProtection="1">
      <alignment horizontal="left" vertical="top" wrapText="1"/>
      <protection locked="0"/>
    </xf>
    <xf numFmtId="0" fontId="0" fillId="0" borderId="0" xfId="0" applyAlignment="1">
      <alignment horizontal="left"/>
    </xf>
    <xf numFmtId="0" fontId="10" fillId="0" borderId="0" xfId="0" applyFont="1" applyAlignment="1">
      <alignment horizontal="left"/>
    </xf>
    <xf numFmtId="0" fontId="6"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3" fillId="0" borderId="0" xfId="0" applyFont="1" applyAlignment="1">
      <alignment/>
    </xf>
    <xf numFmtId="0" fontId="2" fillId="0" borderId="0" xfId="0" applyFont="1" applyAlignment="1">
      <alignment/>
    </xf>
    <xf numFmtId="9" fontId="0" fillId="0" borderId="39" xfId="0" applyNumberFormat="1" applyBorder="1" applyAlignment="1">
      <alignment horizontal="center"/>
    </xf>
    <xf numFmtId="9" fontId="0" fillId="0" borderId="40" xfId="0" applyNumberFormat="1" applyBorder="1" applyAlignment="1">
      <alignment horizontal="center"/>
    </xf>
    <xf numFmtId="0" fontId="0" fillId="0" borderId="0" xfId="0" applyAlignment="1">
      <alignment wrapText="1"/>
    </xf>
    <xf numFmtId="0" fontId="0" fillId="0" borderId="0" xfId="0" applyAlignment="1">
      <alignment horizontal="left" vertical="center" wrapText="1"/>
    </xf>
    <xf numFmtId="0" fontId="9" fillId="10" borderId="16" xfId="0" applyFont="1" applyFill="1" applyBorder="1" applyAlignment="1">
      <alignment horizontal="center" vertical="center" wrapText="1"/>
    </xf>
    <xf numFmtId="0" fontId="12" fillId="10" borderId="16" xfId="0" applyFont="1" applyFill="1" applyBorder="1" applyAlignment="1">
      <alignment horizontal="center" vertical="center"/>
    </xf>
    <xf numFmtId="0" fontId="9" fillId="10" borderId="16" xfId="0" applyFont="1" applyFill="1"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wrapText="1"/>
    </xf>
    <xf numFmtId="0" fontId="0" fillId="32" borderId="16" xfId="0" applyFill="1" applyBorder="1" applyAlignment="1">
      <alignment horizontal="left" vertical="center" wrapText="1"/>
    </xf>
    <xf numFmtId="0" fontId="0" fillId="32" borderId="16" xfId="0" applyFill="1" applyBorder="1" applyAlignment="1">
      <alignment wrapText="1"/>
    </xf>
    <xf numFmtId="0" fontId="0" fillId="2" borderId="16" xfId="0" applyFill="1" applyBorder="1" applyAlignment="1">
      <alignment horizontal="left" vertical="center" wrapText="1"/>
    </xf>
    <xf numFmtId="0" fontId="0" fillId="2" borderId="16" xfId="0" applyFill="1" applyBorder="1" applyAlignment="1">
      <alignment wrapText="1"/>
    </xf>
    <xf numFmtId="0" fontId="0" fillId="2" borderId="16" xfId="0" applyFill="1" applyBorder="1" applyAlignment="1">
      <alignment/>
    </xf>
    <xf numFmtId="0" fontId="0" fillId="0" borderId="16" xfId="0" applyFill="1" applyBorder="1" applyAlignment="1">
      <alignment/>
    </xf>
    <xf numFmtId="9" fontId="0" fillId="0" borderId="41" xfId="0" applyNumberFormat="1" applyBorder="1" applyAlignment="1">
      <alignment horizontal="center"/>
    </xf>
    <xf numFmtId="9" fontId="0" fillId="0" borderId="42" xfId="0" applyNumberFormat="1" applyBorder="1" applyAlignment="1">
      <alignment horizontal="center"/>
    </xf>
    <xf numFmtId="9" fontId="0" fillId="0" borderId="43" xfId="0" applyNumberFormat="1" applyBorder="1" applyAlignment="1">
      <alignment horizontal="center"/>
    </xf>
    <xf numFmtId="9" fontId="3" fillId="33" borderId="44" xfId="0" applyNumberFormat="1" applyFont="1" applyFill="1" applyBorder="1" applyAlignment="1">
      <alignment horizontal="center" vertical="center" wrapText="1"/>
    </xf>
    <xf numFmtId="0" fontId="0" fillId="33" borderId="16" xfId="0" applyFill="1" applyBorder="1" applyAlignment="1">
      <alignment wrapText="1"/>
    </xf>
    <xf numFmtId="0" fontId="0" fillId="33" borderId="16" xfId="0" applyFill="1" applyBorder="1" applyAlignment="1">
      <alignment/>
    </xf>
    <xf numFmtId="0" fontId="0" fillId="33" borderId="16" xfId="0" applyFill="1" applyBorder="1" applyAlignment="1">
      <alignment horizontal="left" vertical="center" wrapText="1"/>
    </xf>
    <xf numFmtId="0" fontId="0" fillId="32" borderId="16" xfId="0" applyFill="1" applyBorder="1" applyAlignment="1">
      <alignment/>
    </xf>
    <xf numFmtId="9" fontId="0" fillId="0" borderId="45" xfId="0" applyNumberFormat="1" applyBorder="1" applyAlignment="1">
      <alignment horizontal="center"/>
    </xf>
    <xf numFmtId="9" fontId="0" fillId="0" borderId="46" xfId="0" applyNumberFormat="1" applyBorder="1" applyAlignment="1">
      <alignment horizontal="center"/>
    </xf>
    <xf numFmtId="9" fontId="0" fillId="0" borderId="47" xfId="0" applyNumberFormat="1" applyBorder="1" applyAlignment="1">
      <alignment horizontal="center"/>
    </xf>
    <xf numFmtId="9" fontId="0" fillId="0" borderId="48" xfId="0" applyNumberFormat="1" applyBorder="1" applyAlignment="1">
      <alignment horizontal="center"/>
    </xf>
    <xf numFmtId="9" fontId="0" fillId="0" borderId="0" xfId="0" applyNumberFormat="1" applyBorder="1" applyAlignment="1">
      <alignment horizontal="center"/>
    </xf>
    <xf numFmtId="9" fontId="0" fillId="0" borderId="49" xfId="0" applyNumberFormat="1" applyBorder="1" applyAlignment="1">
      <alignment horizontal="center"/>
    </xf>
    <xf numFmtId="0" fontId="3" fillId="33" borderId="50" xfId="0" applyNumberFormat="1"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9" fontId="3" fillId="33" borderId="52" xfId="0" applyNumberFormat="1" applyFont="1" applyFill="1" applyBorder="1" applyAlignment="1">
      <alignment horizontal="center" vertical="center" wrapText="1"/>
    </xf>
    <xf numFmtId="9" fontId="0" fillId="0" borderId="53" xfId="0" applyNumberFormat="1" applyBorder="1" applyAlignment="1">
      <alignment horizontal="center"/>
    </xf>
    <xf numFmtId="9" fontId="0" fillId="0" borderId="54" xfId="0" applyNumberFormat="1" applyBorder="1" applyAlignment="1">
      <alignment horizontal="center"/>
    </xf>
    <xf numFmtId="9" fontId="0" fillId="0" borderId="55" xfId="0" applyNumberFormat="1" applyBorder="1" applyAlignment="1">
      <alignment horizontal="center"/>
    </xf>
    <xf numFmtId="0" fontId="0" fillId="0" borderId="56" xfId="0" applyBorder="1" applyAlignment="1">
      <alignment horizontal="center"/>
    </xf>
    <xf numFmtId="0" fontId="0" fillId="0" borderId="15"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16"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63" xfId="0" applyBorder="1" applyAlignment="1">
      <alignment horizontal="center"/>
    </xf>
    <xf numFmtId="0" fontId="0" fillId="0" borderId="17"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35" borderId="66" xfId="0" applyFill="1" applyBorder="1" applyAlignment="1">
      <alignment horizontal="center"/>
    </xf>
    <xf numFmtId="0" fontId="13" fillId="33" borderId="66" xfId="0" applyFont="1" applyFill="1" applyBorder="1" applyAlignment="1">
      <alignment horizontal="center" vertical="center"/>
    </xf>
    <xf numFmtId="9" fontId="0" fillId="0" borderId="15" xfId="0" applyNumberFormat="1" applyBorder="1" applyAlignment="1" applyProtection="1">
      <alignment horizontal="center" vertical="center"/>
      <protection locked="0"/>
    </xf>
    <xf numFmtId="0" fontId="2" fillId="32" borderId="14" xfId="0" applyFont="1" applyFill="1" applyBorder="1" applyAlignment="1">
      <alignment horizontal="center" vertical="center"/>
    </xf>
    <xf numFmtId="0" fontId="2" fillId="32" borderId="13" xfId="0" applyFont="1" applyFill="1" applyBorder="1" applyAlignment="1">
      <alignment horizontal="center" vertical="center"/>
    </xf>
    <xf numFmtId="0" fontId="10" fillId="0" borderId="0" xfId="0" applyFont="1" applyFill="1" applyBorder="1" applyAlignment="1">
      <alignment vertical="center" wrapText="1"/>
    </xf>
    <xf numFmtId="0" fontId="6" fillId="0" borderId="0" xfId="0" applyFont="1" applyFill="1" applyBorder="1" applyAlignment="1">
      <alignment vertical="center"/>
    </xf>
    <xf numFmtId="9" fontId="1" fillId="0" borderId="67" xfId="59" applyNumberFormat="1" applyFont="1" applyBorder="1" applyAlignment="1">
      <alignment horizontal="center" vertical="center"/>
    </xf>
    <xf numFmtId="9" fontId="1" fillId="0" borderId="68" xfId="59" applyNumberFormat="1" applyFont="1" applyBorder="1" applyAlignment="1">
      <alignment horizontal="center" vertical="center"/>
    </xf>
    <xf numFmtId="9" fontId="0" fillId="0" borderId="69" xfId="0" applyNumberFormat="1" applyBorder="1" applyAlignment="1" applyProtection="1">
      <alignment horizontal="center" vertical="center"/>
      <protection locked="0"/>
    </xf>
    <xf numFmtId="0" fontId="2" fillId="32" borderId="18" xfId="0" applyFont="1" applyFill="1" applyBorder="1" applyAlignment="1">
      <alignment horizontal="center" vertical="center"/>
    </xf>
    <xf numFmtId="0" fontId="0" fillId="34" borderId="70" xfId="0" applyFill="1" applyBorder="1" applyAlignment="1" applyProtection="1">
      <alignment horizontal="left" vertical="top" wrapText="1"/>
      <protection locked="0"/>
    </xf>
    <xf numFmtId="0" fontId="0" fillId="35" borderId="68" xfId="0" applyFill="1" applyBorder="1" applyAlignment="1">
      <alignment horizontal="center"/>
    </xf>
    <xf numFmtId="0" fontId="13" fillId="33" borderId="71" xfId="0" applyFont="1" applyFill="1" applyBorder="1" applyAlignment="1">
      <alignment horizontal="center" vertical="center"/>
    </xf>
    <xf numFmtId="0" fontId="13" fillId="33" borderId="66" xfId="0" applyFont="1" applyFill="1" applyBorder="1" applyAlignment="1">
      <alignment vertical="center"/>
    </xf>
    <xf numFmtId="0" fontId="0" fillId="35" borderId="66" xfId="0" applyFill="1" applyBorder="1" applyAlignment="1">
      <alignment/>
    </xf>
    <xf numFmtId="0" fontId="0" fillId="0" borderId="72" xfId="0" applyFill="1" applyBorder="1" applyAlignment="1" applyProtection="1">
      <alignment horizontal="left" vertical="top" wrapText="1"/>
      <protection locked="0"/>
    </xf>
    <xf numFmtId="0" fontId="0" fillId="0" borderId="73" xfId="0" applyFill="1" applyBorder="1" applyAlignment="1" applyProtection="1">
      <alignment horizontal="left" vertical="top" wrapText="1"/>
      <protection locked="0"/>
    </xf>
    <xf numFmtId="0" fontId="3" fillId="35" borderId="68" xfId="0" applyFont="1" applyFill="1" applyBorder="1" applyAlignment="1">
      <alignment horizontal="left" vertical="center"/>
    </xf>
    <xf numFmtId="9" fontId="1" fillId="32" borderId="67" xfId="59" applyNumberFormat="1" applyFont="1" applyFill="1" applyBorder="1" applyAlignment="1">
      <alignment horizontal="center" vertical="center"/>
    </xf>
    <xf numFmtId="9" fontId="1" fillId="32" borderId="74" xfId="59" applyNumberFormat="1" applyFont="1" applyFill="1" applyBorder="1" applyAlignment="1">
      <alignment horizontal="center" vertical="center"/>
    </xf>
    <xf numFmtId="9" fontId="1" fillId="0" borderId="74" xfId="59" applyNumberFormat="1" applyFont="1" applyBorder="1" applyAlignment="1">
      <alignment horizontal="center" vertical="center"/>
    </xf>
    <xf numFmtId="0" fontId="0" fillId="0" borderId="7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3" fillId="33" borderId="68" xfId="0" applyFont="1" applyFill="1" applyBorder="1" applyAlignment="1">
      <alignment horizontal="center" vertical="center"/>
    </xf>
    <xf numFmtId="0" fontId="13" fillId="10" borderId="50" xfId="0" applyFont="1" applyFill="1" applyBorder="1" applyAlignment="1">
      <alignment horizontal="center" vertical="center"/>
    </xf>
    <xf numFmtId="0" fontId="13" fillId="10" borderId="51" xfId="0" applyFont="1" applyFill="1" applyBorder="1" applyAlignment="1">
      <alignment horizontal="center" vertical="center" wrapText="1"/>
    </xf>
    <xf numFmtId="0" fontId="12" fillId="10" borderId="51" xfId="0" applyFont="1" applyFill="1" applyBorder="1" applyAlignment="1">
      <alignment horizontal="center" vertical="center" wrapText="1"/>
    </xf>
    <xf numFmtId="9" fontId="15" fillId="33" borderId="55" xfId="0" applyNumberFormat="1" applyFont="1" applyFill="1" applyBorder="1" applyAlignment="1">
      <alignment horizontal="center" vertical="center" wrapText="1"/>
    </xf>
    <xf numFmtId="0" fontId="15" fillId="33" borderId="80" xfId="0" applyNumberFormat="1" applyFont="1" applyFill="1" applyBorder="1" applyAlignment="1">
      <alignment horizontal="center" vertical="center" wrapText="1"/>
    </xf>
    <xf numFmtId="0" fontId="15" fillId="33" borderId="76" xfId="0" applyNumberFormat="1" applyFont="1" applyFill="1" applyBorder="1" applyAlignment="1">
      <alignment horizontal="center" vertical="center" wrapText="1"/>
    </xf>
    <xf numFmtId="0" fontId="15" fillId="33" borderId="81" xfId="0" applyNumberFormat="1" applyFont="1" applyFill="1" applyBorder="1" applyAlignment="1">
      <alignment horizontal="center" vertical="center" wrapText="1"/>
    </xf>
    <xf numFmtId="10" fontId="15" fillId="10" borderId="82" xfId="0" applyNumberFormat="1" applyFont="1" applyFill="1" applyBorder="1" applyAlignment="1">
      <alignment horizontal="center" vertical="center" wrapText="1"/>
    </xf>
    <xf numFmtId="0" fontId="15" fillId="10" borderId="51" xfId="0" applyFont="1" applyFill="1" applyBorder="1" applyAlignment="1">
      <alignment horizontal="center" vertical="center" wrapText="1"/>
    </xf>
    <xf numFmtId="0" fontId="15" fillId="10" borderId="35" xfId="0" applyFont="1" applyFill="1" applyBorder="1" applyAlignment="1">
      <alignment horizontal="center" vertical="center" wrapText="1"/>
    </xf>
    <xf numFmtId="9" fontId="0" fillId="0" borderId="0" xfId="0" applyNumberFormat="1" applyBorder="1" applyAlignment="1">
      <alignment/>
    </xf>
    <xf numFmtId="9" fontId="15" fillId="33" borderId="83" xfId="0" applyNumberFormat="1" applyFont="1" applyFill="1" applyBorder="1" applyAlignment="1">
      <alignment horizontal="center" vertical="center" wrapText="1"/>
    </xf>
    <xf numFmtId="0" fontId="15" fillId="33" borderId="82" xfId="0" applyNumberFormat="1" applyFont="1" applyFill="1" applyBorder="1" applyAlignment="1">
      <alignment horizontal="center" vertical="center" wrapText="1"/>
    </xf>
    <xf numFmtId="0" fontId="15" fillId="33" borderId="51" xfId="0" applyNumberFormat="1" applyFont="1" applyFill="1" applyBorder="1" applyAlignment="1">
      <alignment horizontal="center" vertical="center" wrapText="1"/>
    </xf>
    <xf numFmtId="0" fontId="15" fillId="33" borderId="35" xfId="0" applyNumberFormat="1" applyFont="1" applyFill="1" applyBorder="1" applyAlignment="1">
      <alignment horizontal="center" vertical="center" wrapText="1"/>
    </xf>
    <xf numFmtId="9" fontId="0" fillId="0" borderId="84" xfId="0" applyNumberFormat="1" applyBorder="1" applyAlignment="1">
      <alignment horizontal="center"/>
    </xf>
    <xf numFmtId="0" fontId="16"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15" fillId="0" borderId="0" xfId="0" applyFont="1" applyFill="1" applyBorder="1" applyAlignment="1">
      <alignment horizontal="left" vertical="top" wrapText="1"/>
    </xf>
    <xf numFmtId="0" fontId="7" fillId="0" borderId="0" xfId="0" applyFont="1" applyFill="1" applyBorder="1" applyAlignment="1">
      <alignment horizontal="center" wrapText="1"/>
    </xf>
    <xf numFmtId="0" fontId="2" fillId="32" borderId="19" xfId="0" applyFont="1" applyFill="1" applyBorder="1" applyAlignment="1">
      <alignment horizontal="left" vertical="top" wrapText="1"/>
    </xf>
    <xf numFmtId="0" fontId="2" fillId="32" borderId="15" xfId="0" applyFont="1" applyFill="1" applyBorder="1" applyAlignment="1">
      <alignment horizontal="left" vertical="top" wrapText="1"/>
    </xf>
    <xf numFmtId="0" fontId="2" fillId="32" borderId="16"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8" xfId="0" applyFont="1" applyFill="1" applyBorder="1" applyAlignment="1">
      <alignment horizontal="left" vertical="top" wrapText="1"/>
    </xf>
    <xf numFmtId="0" fontId="2" fillId="32" borderId="20" xfId="0" applyFont="1" applyFill="1" applyBorder="1" applyAlignment="1">
      <alignment horizontal="left" vertical="top" wrapText="1"/>
    </xf>
    <xf numFmtId="0" fontId="14" fillId="0" borderId="69" xfId="0" applyFont="1" applyFill="1" applyBorder="1" applyAlignment="1">
      <alignment horizontal="left" vertical="top" wrapText="1"/>
    </xf>
    <xf numFmtId="0" fontId="2" fillId="32" borderId="3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32" borderId="85" xfId="0" applyFont="1" applyFill="1" applyBorder="1" applyAlignment="1">
      <alignment horizontal="left" vertical="top" wrapText="1"/>
    </xf>
    <xf numFmtId="0" fontId="2" fillId="32" borderId="86" xfId="0" applyFont="1" applyFill="1" applyBorder="1" applyAlignment="1">
      <alignment horizontal="left" vertical="top" wrapText="1"/>
    </xf>
    <xf numFmtId="0" fontId="2" fillId="32" borderId="87" xfId="0" applyFont="1" applyFill="1" applyBorder="1" applyAlignment="1">
      <alignment horizontal="left" vertical="top" wrapText="1"/>
    </xf>
    <xf numFmtId="0" fontId="2" fillId="32" borderId="88" xfId="0" applyFont="1" applyFill="1" applyBorder="1" applyAlignment="1">
      <alignment horizontal="left" vertical="top" wrapText="1"/>
    </xf>
    <xf numFmtId="0" fontId="2" fillId="32" borderId="22" xfId="0" applyFont="1" applyFill="1" applyBorder="1" applyAlignment="1">
      <alignment horizontal="left" vertical="top" wrapText="1"/>
    </xf>
    <xf numFmtId="0" fontId="0" fillId="0" borderId="0" xfId="0" applyAlignment="1">
      <alignment horizontal="left" vertical="top"/>
    </xf>
    <xf numFmtId="0" fontId="0" fillId="0" borderId="16" xfId="0"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pplyProtection="1">
      <alignment horizontal="center" vertical="center"/>
      <protection locked="0"/>
    </xf>
    <xf numFmtId="9" fontId="0" fillId="0" borderId="89" xfId="0" applyNumberFormat="1" applyBorder="1" applyAlignment="1" applyProtection="1">
      <alignment horizontal="center" vertical="center"/>
      <protection locked="0"/>
    </xf>
    <xf numFmtId="9" fontId="0" fillId="0" borderId="77" xfId="0" applyNumberFormat="1" applyBorder="1" applyAlignment="1" applyProtection="1">
      <alignment horizontal="center" vertical="center"/>
      <protection locked="0"/>
    </xf>
    <xf numFmtId="9" fontId="0" fillId="0" borderId="16"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9" fontId="1" fillId="32" borderId="91" xfId="59" applyNumberFormat="1" applyFont="1" applyFill="1" applyBorder="1" applyAlignment="1">
      <alignment horizontal="center" vertical="center"/>
    </xf>
    <xf numFmtId="9" fontId="1" fillId="32" borderId="92" xfId="59" applyNumberFormat="1" applyFont="1" applyFill="1" applyBorder="1" applyAlignment="1">
      <alignment horizontal="center" vertical="center"/>
    </xf>
    <xf numFmtId="9" fontId="0" fillId="0" borderId="0" xfId="59" applyNumberFormat="1" applyFont="1" applyBorder="1" applyAlignment="1">
      <alignment horizontal="left" vertical="top"/>
    </xf>
    <xf numFmtId="9" fontId="0" fillId="0" borderId="0" xfId="59" applyNumberFormat="1" applyFont="1" applyBorder="1" applyAlignment="1">
      <alignment horizontal="left" vertical="top" wrapText="1"/>
    </xf>
    <xf numFmtId="0" fontId="0" fillId="0" borderId="17" xfId="0" applyBorder="1" applyAlignment="1" applyProtection="1">
      <alignment horizontal="center" vertical="center"/>
      <protection locked="0"/>
    </xf>
    <xf numFmtId="9" fontId="6" fillId="0" borderId="68" xfId="59" applyFont="1" applyBorder="1" applyAlignment="1">
      <alignment horizontal="left" vertical="top" wrapText="1"/>
    </xf>
    <xf numFmtId="9" fontId="0" fillId="0" borderId="0" xfId="59" applyFont="1" applyBorder="1" applyAlignment="1">
      <alignment horizontal="left" vertical="top" wrapText="1"/>
    </xf>
    <xf numFmtId="9" fontId="0" fillId="0" borderId="0" xfId="59" applyFont="1" applyBorder="1" applyAlignment="1">
      <alignment horizontal="left" vertical="top"/>
    </xf>
    <xf numFmtId="0" fontId="15" fillId="10" borderId="83" xfId="0" applyFont="1" applyFill="1" applyBorder="1" applyAlignment="1">
      <alignment horizontal="center" vertical="center" wrapText="1"/>
    </xf>
    <xf numFmtId="9" fontId="3" fillId="10" borderId="83" xfId="0" applyNumberFormat="1" applyFont="1" applyFill="1" applyBorder="1" applyAlignment="1">
      <alignment horizontal="center" vertical="center" wrapText="1"/>
    </xf>
    <xf numFmtId="9" fontId="15" fillId="10" borderId="83" xfId="0" applyNumberFormat="1" applyFont="1" applyFill="1" applyBorder="1" applyAlignment="1">
      <alignment horizontal="center" vertical="center" wrapText="1"/>
    </xf>
    <xf numFmtId="0" fontId="2" fillId="0" borderId="69" xfId="0" applyFont="1" applyFill="1" applyBorder="1" applyAlignment="1">
      <alignment horizontal="left" vertical="top" wrapText="1"/>
    </xf>
    <xf numFmtId="0" fontId="22" fillId="0" borderId="34" xfId="0" applyFont="1" applyFill="1" applyBorder="1" applyAlignment="1" applyProtection="1">
      <alignment horizontal="left" vertical="top" wrapText="1"/>
      <protection locked="0"/>
    </xf>
    <xf numFmtId="0" fontId="32" fillId="34" borderId="38" xfId="0" applyFont="1" applyFill="1" applyBorder="1" applyAlignment="1" applyProtection="1">
      <alignment horizontal="left" vertical="top" wrapText="1"/>
      <protection locked="0"/>
    </xf>
    <xf numFmtId="0" fontId="31" fillId="34" borderId="38" xfId="0" applyFont="1" applyFill="1" applyBorder="1" applyAlignment="1" applyProtection="1">
      <alignment horizontal="left" vertical="top" wrapText="1"/>
      <protection locked="0"/>
    </xf>
    <xf numFmtId="0" fontId="0" fillId="34" borderId="38" xfId="0" applyNumberFormat="1" applyFill="1" applyBorder="1" applyAlignment="1" applyProtection="1">
      <alignment horizontal="left" vertical="top" wrapText="1"/>
      <protection locked="0"/>
    </xf>
    <xf numFmtId="0" fontId="32" fillId="34" borderId="70" xfId="0" applyFont="1" applyFill="1" applyBorder="1" applyAlignment="1" applyProtection="1">
      <alignment horizontal="left" vertical="top" wrapText="1"/>
      <protection locked="0"/>
    </xf>
    <xf numFmtId="0" fontId="19" fillId="0" borderId="0" xfId="0" applyFont="1" applyAlignment="1">
      <alignment horizontal="center" wrapText="1"/>
    </xf>
    <xf numFmtId="0" fontId="7" fillId="0" borderId="0" xfId="0" applyFont="1" applyBorder="1" applyAlignment="1">
      <alignment horizontal="center" vertical="center" wrapText="1"/>
    </xf>
    <xf numFmtId="0" fontId="0" fillId="0" borderId="0" xfId="0" applyAlignment="1">
      <alignment horizontal="left" vertical="top" wrapText="1"/>
    </xf>
    <xf numFmtId="0" fontId="3" fillId="0" borderId="0" xfId="0" applyFont="1" applyAlignment="1">
      <alignment horizontal="left" vertical="center" wrapText="1"/>
    </xf>
    <xf numFmtId="0" fontId="21" fillId="0" borderId="0" xfId="0" applyFont="1" applyAlignment="1">
      <alignment horizontal="left" vertical="top" wrapText="1"/>
    </xf>
    <xf numFmtId="0" fontId="20" fillId="0" borderId="0" xfId="0" applyFont="1" applyAlignment="1">
      <alignment horizontal="left" vertical="top" wrapText="1"/>
    </xf>
    <xf numFmtId="0" fontId="13"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3" fillId="35" borderId="93" xfId="0" applyFont="1" applyFill="1" applyBorder="1" applyAlignment="1">
      <alignment horizontal="left" vertical="center" wrapText="1"/>
    </xf>
    <xf numFmtId="0" fontId="3" fillId="35" borderId="84" xfId="0" applyFont="1" applyFill="1" applyBorder="1" applyAlignment="1">
      <alignment horizontal="left" vertical="center" wrapText="1"/>
    </xf>
    <xf numFmtId="0" fontId="13" fillId="33" borderId="37" xfId="0" applyFont="1" applyFill="1" applyBorder="1" applyAlignment="1">
      <alignment horizontal="center" vertical="center"/>
    </xf>
    <xf numFmtId="0" fontId="13" fillId="33" borderId="94" xfId="0" applyFont="1" applyFill="1" applyBorder="1" applyAlignment="1">
      <alignment horizontal="center" vertical="center"/>
    </xf>
    <xf numFmtId="0" fontId="3" fillId="35" borderId="37" xfId="0" applyFont="1" applyFill="1" applyBorder="1" applyAlignment="1">
      <alignment horizontal="left" vertical="center" wrapText="1"/>
    </xf>
    <xf numFmtId="0" fontId="3" fillId="35" borderId="94" xfId="0" applyFont="1" applyFill="1" applyBorder="1" applyAlignment="1">
      <alignment horizontal="left" vertical="center" wrapText="1"/>
    </xf>
    <xf numFmtId="0" fontId="0" fillId="0" borderId="0" xfId="0" applyAlignment="1">
      <alignment/>
    </xf>
    <xf numFmtId="0" fontId="2" fillId="0" borderId="95" xfId="0" applyFont="1" applyFill="1" applyBorder="1" applyAlignment="1">
      <alignment horizontal="center" vertical="center"/>
    </xf>
    <xf numFmtId="0" fontId="2" fillId="0" borderId="23" xfId="0" applyFont="1" applyFill="1" applyBorder="1" applyAlignment="1">
      <alignment horizontal="center" vertical="center"/>
    </xf>
    <xf numFmtId="0" fontId="2" fillId="32" borderId="17" xfId="0" applyFont="1" applyFill="1" applyBorder="1" applyAlignment="1">
      <alignment horizontal="left" vertical="top" wrapText="1"/>
    </xf>
    <xf numFmtId="0" fontId="2" fillId="32" borderId="15" xfId="0" applyFont="1" applyFill="1" applyBorder="1" applyAlignment="1">
      <alignment horizontal="left" vertical="top" wrapText="1"/>
    </xf>
    <xf numFmtId="0" fontId="0" fillId="0" borderId="94" xfId="0" applyBorder="1" applyAlignment="1">
      <alignment/>
    </xf>
    <xf numFmtId="0" fontId="2" fillId="32" borderId="14" xfId="0" applyFont="1" applyFill="1" applyBorder="1" applyAlignment="1">
      <alignment horizontal="center" vertical="center"/>
    </xf>
    <xf numFmtId="0" fontId="2" fillId="32" borderId="13" xfId="0" applyFont="1" applyFill="1" applyBorder="1" applyAlignment="1">
      <alignment horizontal="center" vertical="center"/>
    </xf>
    <xf numFmtId="0" fontId="0" fillId="0" borderId="17" xfId="0" applyFill="1" applyBorder="1" applyAlignment="1" applyProtection="1">
      <alignment horizontal="left" vertical="top" wrapText="1"/>
      <protection locked="0"/>
    </xf>
    <xf numFmtId="0" fontId="0" fillId="0" borderId="96" xfId="0" applyFill="1" applyBorder="1" applyAlignment="1" applyProtection="1">
      <alignment horizontal="left" vertical="top" wrapText="1"/>
      <protection locked="0"/>
    </xf>
    <xf numFmtId="9" fontId="0" fillId="0" borderId="17" xfId="0" applyNumberFormat="1" applyBorder="1" applyAlignment="1" applyProtection="1">
      <alignment horizontal="center" vertical="center"/>
      <protection locked="0"/>
    </xf>
    <xf numFmtId="9" fontId="0" fillId="0" borderId="15" xfId="0" applyNumberFormat="1" applyBorder="1" applyAlignment="1" applyProtection="1">
      <alignment horizontal="center" vertical="center"/>
      <protection locked="0"/>
    </xf>
    <xf numFmtId="0" fontId="2" fillId="32" borderId="97" xfId="0" applyFont="1" applyFill="1" applyBorder="1" applyAlignment="1">
      <alignment horizontal="center" vertical="center"/>
    </xf>
    <xf numFmtId="0" fontId="2" fillId="32" borderId="98" xfId="0" applyFont="1" applyFill="1" applyBorder="1" applyAlignment="1">
      <alignment horizontal="center" vertical="center"/>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33" borderId="37" xfId="0" applyFont="1" applyFill="1" applyBorder="1" applyAlignment="1">
      <alignment horizontal="center" vertical="center" wrapText="1"/>
    </xf>
    <xf numFmtId="0" fontId="13" fillId="33" borderId="94" xfId="0" applyFont="1" applyFill="1" applyBorder="1" applyAlignment="1">
      <alignment horizontal="center" vertical="center" wrapText="1"/>
    </xf>
    <xf numFmtId="0" fontId="17" fillId="35" borderId="94" xfId="0" applyFont="1" applyFill="1" applyBorder="1" applyAlignment="1">
      <alignment horizontal="left" vertical="center" wrapText="1"/>
    </xf>
    <xf numFmtId="0" fontId="13" fillId="33" borderId="9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3" fillId="35" borderId="93" xfId="0" applyFont="1" applyFill="1" applyBorder="1" applyAlignment="1">
      <alignment horizontal="left" vertical="center"/>
    </xf>
    <xf numFmtId="0" fontId="3" fillId="35" borderId="84" xfId="0" applyFont="1" applyFill="1" applyBorder="1" applyAlignment="1">
      <alignment horizontal="left" vertical="center"/>
    </xf>
    <xf numFmtId="0" fontId="18" fillId="35" borderId="37" xfId="0" applyFont="1" applyFill="1" applyBorder="1" applyAlignment="1">
      <alignment horizontal="left" vertical="center" wrapText="1"/>
    </xf>
    <xf numFmtId="0" fontId="18" fillId="35" borderId="94" xfId="0" applyFont="1" applyFill="1" applyBorder="1" applyAlignment="1">
      <alignment horizontal="left" vertical="center" wrapText="1"/>
    </xf>
    <xf numFmtId="0" fontId="3" fillId="35" borderId="37" xfId="0" applyFont="1" applyFill="1" applyBorder="1" applyAlignment="1">
      <alignment horizontal="left" vertical="center"/>
    </xf>
    <xf numFmtId="0" fontId="3" fillId="35" borderId="94" xfId="0" applyFont="1" applyFill="1" applyBorder="1" applyAlignment="1">
      <alignment horizontal="left" vertical="center"/>
    </xf>
    <xf numFmtId="0" fontId="17" fillId="35" borderId="37" xfId="0" applyFont="1" applyFill="1" applyBorder="1" applyAlignment="1">
      <alignment horizontal="left" vertical="center" wrapText="1"/>
    </xf>
    <xf numFmtId="0" fontId="13" fillId="33" borderId="44" xfId="0" applyFont="1" applyFill="1" applyBorder="1" applyAlignment="1">
      <alignment horizontal="center" vertical="center"/>
    </xf>
    <xf numFmtId="0" fontId="13" fillId="33" borderId="52" xfId="0" applyFont="1" applyFill="1" applyBorder="1" applyAlignment="1">
      <alignment horizontal="center" vertical="center"/>
    </xf>
    <xf numFmtId="9" fontId="1" fillId="32" borderId="91" xfId="59" applyNumberFormat="1" applyFont="1" applyFill="1" applyBorder="1" applyAlignment="1">
      <alignment horizontal="center" vertical="center"/>
    </xf>
    <xf numFmtId="9" fontId="1" fillId="32" borderId="74" xfId="59" applyNumberFormat="1" applyFont="1" applyFill="1" applyBorder="1" applyAlignment="1">
      <alignment horizontal="center" vertical="center"/>
    </xf>
    <xf numFmtId="9" fontId="1" fillId="32" borderId="67" xfId="59" applyNumberFormat="1" applyFont="1" applyFill="1" applyBorder="1" applyAlignment="1">
      <alignment horizontal="center" vertical="center"/>
    </xf>
    <xf numFmtId="0" fontId="3" fillId="32" borderId="37" xfId="0" applyFont="1" applyFill="1" applyBorder="1" applyAlignment="1">
      <alignment horizontal="left" vertical="center"/>
    </xf>
    <xf numFmtId="0" fontId="3" fillId="32" borderId="94" xfId="0" applyFont="1" applyFill="1" applyBorder="1" applyAlignment="1">
      <alignment horizontal="left" vertical="center"/>
    </xf>
    <xf numFmtId="0" fontId="3" fillId="32" borderId="66" xfId="0" applyFont="1" applyFill="1" applyBorder="1" applyAlignment="1">
      <alignment horizontal="left" vertical="center"/>
    </xf>
    <xf numFmtId="9" fontId="0" fillId="0" borderId="99" xfId="0" applyNumberFormat="1" applyFill="1" applyBorder="1" applyAlignment="1" applyProtection="1">
      <alignment horizontal="center" vertical="center"/>
      <protection locked="0"/>
    </xf>
    <xf numFmtId="9" fontId="0" fillId="0" borderId="100" xfId="0" applyNumberFormat="1" applyFill="1" applyBorder="1" applyAlignment="1" applyProtection="1">
      <alignment horizontal="center" vertical="center"/>
      <protection locked="0"/>
    </xf>
    <xf numFmtId="9" fontId="0" fillId="0" borderId="101" xfId="0" applyNumberFormat="1" applyFill="1" applyBorder="1" applyAlignment="1" applyProtection="1">
      <alignment horizontal="center" vertical="center"/>
      <protection locked="0"/>
    </xf>
    <xf numFmtId="0" fontId="0" fillId="0" borderId="2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102"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6" fillId="0" borderId="93" xfId="0" applyFont="1" applyBorder="1" applyAlignment="1">
      <alignment horizontal="left" vertical="top" wrapText="1"/>
    </xf>
    <xf numFmtId="0" fontId="6" fillId="0" borderId="84" xfId="0" applyFont="1" applyBorder="1" applyAlignment="1">
      <alignment horizontal="left" vertical="top" wrapText="1"/>
    </xf>
    <xf numFmtId="0" fontId="7" fillId="10" borderId="37" xfId="0" applyFont="1" applyFill="1" applyBorder="1" applyAlignment="1">
      <alignment horizontal="center" wrapText="1"/>
    </xf>
    <xf numFmtId="0" fontId="7" fillId="10" borderId="94" xfId="0" applyFont="1" applyFill="1" applyBorder="1" applyAlignment="1">
      <alignment horizontal="center" wrapText="1"/>
    </xf>
    <xf numFmtId="0" fontId="0" fillId="10" borderId="66" xfId="0" applyFill="1" applyBorder="1" applyAlignment="1">
      <alignment horizontal="center" wrapText="1"/>
    </xf>
    <xf numFmtId="0" fontId="6" fillId="0" borderId="44" xfId="0" applyFont="1" applyBorder="1" applyAlignment="1">
      <alignment horizontal="left" vertical="top" wrapText="1"/>
    </xf>
    <xf numFmtId="0" fontId="6" fillId="0" borderId="52" xfId="0" applyFont="1" applyBorder="1" applyAlignment="1">
      <alignment horizontal="left" vertical="top" wrapText="1"/>
    </xf>
    <xf numFmtId="0" fontId="0" fillId="0" borderId="71" xfId="0" applyBorder="1" applyAlignment="1">
      <alignment horizontal="left" vertical="top" wrapText="1"/>
    </xf>
    <xf numFmtId="0" fontId="6" fillId="0" borderId="93" xfId="0" applyFont="1" applyFill="1" applyBorder="1" applyAlignment="1">
      <alignment vertical="center"/>
    </xf>
    <xf numFmtId="0" fontId="6" fillId="0" borderId="84" xfId="0" applyFont="1" applyFill="1" applyBorder="1" applyAlignment="1">
      <alignment vertical="center"/>
    </xf>
    <xf numFmtId="0" fontId="6" fillId="0" borderId="68" xfId="0" applyFont="1" applyFill="1" applyBorder="1" applyAlignment="1">
      <alignment vertical="center"/>
    </xf>
    <xf numFmtId="0" fontId="10" fillId="0" borderId="93" xfId="0" applyFont="1" applyFill="1" applyBorder="1" applyAlignment="1">
      <alignment vertical="center" wrapText="1"/>
    </xf>
    <xf numFmtId="0" fontId="10" fillId="0" borderId="84" xfId="0" applyFont="1" applyFill="1" applyBorder="1" applyAlignment="1">
      <alignment vertical="center" wrapText="1"/>
    </xf>
    <xf numFmtId="0" fontId="15" fillId="33" borderId="37" xfId="0" applyFont="1" applyFill="1" applyBorder="1" applyAlignment="1">
      <alignment vertical="center" wrapText="1"/>
    </xf>
    <xf numFmtId="0" fontId="15" fillId="33" borderId="94" xfId="0" applyFont="1" applyFill="1" applyBorder="1" applyAlignment="1">
      <alignment vertical="center" wrapText="1"/>
    </xf>
    <xf numFmtId="0" fontId="15" fillId="33" borderId="66" xfId="0" applyFont="1" applyFill="1" applyBorder="1" applyAlignment="1">
      <alignment vertical="center" wrapText="1"/>
    </xf>
    <xf numFmtId="0" fontId="15" fillId="33" borderId="37" xfId="0" applyFont="1" applyFill="1" applyBorder="1" applyAlignment="1">
      <alignment vertical="center"/>
    </xf>
    <xf numFmtId="0" fontId="15" fillId="33" borderId="94" xfId="0" applyFont="1" applyFill="1" applyBorder="1" applyAlignment="1">
      <alignment vertical="center"/>
    </xf>
    <xf numFmtId="0" fontId="10" fillId="0" borderId="104" xfId="0" applyFont="1" applyFill="1" applyBorder="1" applyAlignment="1">
      <alignment vertical="center" wrapText="1"/>
    </xf>
    <xf numFmtId="0" fontId="10" fillId="0" borderId="0" xfId="0" applyFont="1" applyFill="1" applyBorder="1" applyAlignment="1">
      <alignment vertical="center" wrapText="1"/>
    </xf>
    <xf numFmtId="0" fontId="10" fillId="0" borderId="41" xfId="0" applyFont="1" applyFill="1" applyBorder="1" applyAlignment="1">
      <alignment vertical="center" wrapText="1"/>
    </xf>
    <xf numFmtId="0" fontId="10" fillId="0" borderId="46" xfId="0" applyFont="1" applyFill="1" applyBorder="1" applyAlignment="1">
      <alignment vertical="center" wrapText="1"/>
    </xf>
    <xf numFmtId="0" fontId="10" fillId="0" borderId="92" xfId="0" applyFont="1" applyFill="1" applyBorder="1" applyAlignment="1">
      <alignment vertical="center" wrapText="1"/>
    </xf>
    <xf numFmtId="0" fontId="15" fillId="33" borderId="50" xfId="0" applyFont="1" applyFill="1" applyBorder="1" applyAlignment="1">
      <alignment vertical="center" wrapText="1"/>
    </xf>
    <xf numFmtId="0" fontId="15" fillId="33" borderId="51" xfId="0" applyFont="1" applyFill="1" applyBorder="1" applyAlignment="1">
      <alignment vertical="center" wrapText="1"/>
    </xf>
    <xf numFmtId="0" fontId="15" fillId="33" borderId="105" xfId="0" applyFont="1" applyFill="1" applyBorder="1" applyAlignment="1">
      <alignment vertical="center" wrapText="1"/>
    </xf>
    <xf numFmtId="0" fontId="13" fillId="10" borderId="37" xfId="0" applyFont="1" applyFill="1" applyBorder="1" applyAlignment="1">
      <alignment horizontal="center"/>
    </xf>
    <xf numFmtId="0" fontId="15" fillId="10" borderId="94" xfId="0" applyFont="1" applyFill="1" applyBorder="1" applyAlignment="1">
      <alignment horizontal="center"/>
    </xf>
    <xf numFmtId="0" fontId="15" fillId="10" borderId="66" xfId="0" applyFont="1" applyFill="1" applyBorder="1" applyAlignment="1">
      <alignment horizontal="center"/>
    </xf>
    <xf numFmtId="0" fontId="6" fillId="0" borderId="37" xfId="0" applyFont="1" applyBorder="1" applyAlignment="1">
      <alignment horizontal="left" vertical="center" wrapText="1"/>
    </xf>
    <xf numFmtId="0" fontId="6" fillId="0" borderId="94" xfId="0" applyFont="1" applyBorder="1" applyAlignment="1">
      <alignment horizontal="left" vertical="center" wrapText="1"/>
    </xf>
    <xf numFmtId="0" fontId="6" fillId="0" borderId="66" xfId="0" applyFont="1" applyBorder="1" applyAlignment="1">
      <alignment horizontal="left" vertical="center" wrapText="1"/>
    </xf>
    <xf numFmtId="0" fontId="15" fillId="33" borderId="106" xfId="0" applyFont="1" applyFill="1" applyBorder="1" applyAlignment="1">
      <alignment vertical="center" wrapText="1"/>
    </xf>
    <xf numFmtId="0" fontId="15" fillId="33" borderId="76" xfId="0" applyFont="1" applyFill="1" applyBorder="1" applyAlignment="1">
      <alignment vertical="center" wrapText="1"/>
    </xf>
    <xf numFmtId="0" fontId="15" fillId="33" borderId="107" xfId="0" applyFont="1" applyFill="1" applyBorder="1" applyAlignment="1">
      <alignment vertical="center" wrapText="1"/>
    </xf>
    <xf numFmtId="0" fontId="6" fillId="0" borderId="104" xfId="0" applyFont="1" applyFill="1" applyBorder="1" applyAlignment="1">
      <alignment vertical="center"/>
    </xf>
    <xf numFmtId="0" fontId="6" fillId="0" borderId="0" xfId="0" applyFont="1" applyFill="1" applyBorder="1" applyAlignment="1">
      <alignment vertical="center"/>
    </xf>
    <xf numFmtId="0" fontId="6" fillId="0" borderId="74" xfId="0" applyFont="1" applyFill="1" applyBorder="1" applyAlignment="1">
      <alignment vertical="center"/>
    </xf>
    <xf numFmtId="0" fontId="15" fillId="10" borderId="108"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5" fillId="10" borderId="94" xfId="0" applyFont="1" applyFill="1" applyBorder="1" applyAlignment="1">
      <alignment horizontal="center" wrapText="1"/>
    </xf>
    <xf numFmtId="0" fontId="15" fillId="10" borderId="66" xfId="0" applyFont="1" applyFill="1" applyBorder="1" applyAlignment="1">
      <alignment horizontal="center" wrapText="1"/>
    </xf>
    <xf numFmtId="0" fontId="15" fillId="10" borderId="44" xfId="0" applyFont="1" applyFill="1" applyBorder="1" applyAlignment="1">
      <alignment horizontal="center" vertical="center" wrapText="1"/>
    </xf>
    <xf numFmtId="0" fontId="15" fillId="10" borderId="52" xfId="0" applyFont="1" applyFill="1" applyBorder="1" applyAlignment="1">
      <alignment horizontal="center" vertical="center" wrapText="1"/>
    </xf>
    <xf numFmtId="0" fontId="15" fillId="10" borderId="71" xfId="0" applyFont="1" applyFill="1" applyBorder="1" applyAlignment="1">
      <alignment horizontal="center" vertical="center" wrapText="1"/>
    </xf>
    <xf numFmtId="0" fontId="15" fillId="10" borderId="93" xfId="0" applyFont="1" applyFill="1" applyBorder="1" applyAlignment="1">
      <alignment horizontal="center" vertical="center" wrapText="1"/>
    </xf>
    <xf numFmtId="0" fontId="15" fillId="10" borderId="84" xfId="0" applyFont="1" applyFill="1" applyBorder="1" applyAlignment="1">
      <alignment horizontal="center" vertical="center" wrapText="1"/>
    </xf>
    <xf numFmtId="0" fontId="15" fillId="10" borderId="68" xfId="0" applyFont="1" applyFill="1" applyBorder="1" applyAlignment="1">
      <alignment horizontal="center" vertical="center" wrapText="1"/>
    </xf>
    <xf numFmtId="0" fontId="6" fillId="0" borderId="41" xfId="0" applyFont="1" applyFill="1" applyBorder="1" applyAlignment="1">
      <alignment vertical="center"/>
    </xf>
    <xf numFmtId="0" fontId="6" fillId="0" borderId="46" xfId="0" applyFont="1" applyFill="1" applyBorder="1" applyAlignment="1">
      <alignment vertical="center"/>
    </xf>
    <xf numFmtId="0" fontId="6" fillId="0" borderId="92" xfId="0" applyFont="1" applyFill="1" applyBorder="1" applyAlignment="1">
      <alignment vertical="center"/>
    </xf>
    <xf numFmtId="0" fontId="10" fillId="0" borderId="104" xfId="0" applyFont="1" applyFill="1" applyBorder="1" applyAlignment="1">
      <alignment vertical="center"/>
    </xf>
    <xf numFmtId="0" fontId="10" fillId="0" borderId="0" xfId="0" applyFont="1" applyFill="1" applyBorder="1" applyAlignment="1">
      <alignment vertical="center"/>
    </xf>
    <xf numFmtId="0" fontId="10" fillId="0" borderId="74" xfId="0" applyFont="1" applyFill="1" applyBorder="1" applyAlignment="1">
      <alignment vertical="center"/>
    </xf>
    <xf numFmtId="0" fontId="10" fillId="0" borderId="41" xfId="0" applyFont="1" applyFill="1" applyBorder="1" applyAlignment="1">
      <alignment vertical="center"/>
    </xf>
    <xf numFmtId="0" fontId="10" fillId="0" borderId="46" xfId="0" applyFont="1" applyFill="1" applyBorder="1" applyAlignment="1">
      <alignment vertical="center"/>
    </xf>
    <xf numFmtId="0" fontId="10" fillId="0" borderId="92" xfId="0" applyFont="1" applyFill="1" applyBorder="1" applyAlignment="1">
      <alignment vertical="center"/>
    </xf>
    <xf numFmtId="0" fontId="10" fillId="0" borderId="42" xfId="0" applyFont="1" applyFill="1" applyBorder="1" applyAlignment="1">
      <alignment vertical="center" wrapText="1"/>
    </xf>
    <xf numFmtId="0" fontId="10" fillId="0" borderId="48" xfId="0" applyFont="1" applyFill="1" applyBorder="1" applyAlignment="1">
      <alignment vertical="center" wrapText="1"/>
    </xf>
    <xf numFmtId="0" fontId="10" fillId="0" borderId="67" xfId="0" applyFont="1" applyFill="1" applyBorder="1" applyAlignment="1">
      <alignment vertical="center" wrapText="1"/>
    </xf>
    <xf numFmtId="0" fontId="10" fillId="0" borderId="68" xfId="0" applyFont="1" applyFill="1" applyBorder="1" applyAlignment="1">
      <alignment vertical="center" wrapText="1"/>
    </xf>
    <xf numFmtId="0" fontId="15" fillId="33" borderId="66" xfId="0" applyFont="1" applyFill="1" applyBorder="1" applyAlignment="1">
      <alignment vertical="center"/>
    </xf>
    <xf numFmtId="0" fontId="10" fillId="0" borderId="74" xfId="0" applyFont="1" applyFill="1" applyBorder="1" applyAlignment="1">
      <alignment vertical="center" wrapText="1"/>
    </xf>
    <xf numFmtId="0" fontId="10" fillId="0" borderId="41" xfId="0" applyFont="1" applyFill="1" applyBorder="1" applyAlignment="1">
      <alignment horizontal="left" vertical="top"/>
    </xf>
    <xf numFmtId="0" fontId="10" fillId="0" borderId="46" xfId="0" applyFont="1" applyFill="1" applyBorder="1" applyAlignment="1">
      <alignment horizontal="left" vertical="top"/>
    </xf>
    <xf numFmtId="0" fontId="10" fillId="0" borderId="92" xfId="0" applyFont="1" applyFill="1" applyBorder="1" applyAlignment="1">
      <alignment horizontal="left" vertical="top"/>
    </xf>
    <xf numFmtId="0" fontId="10" fillId="0" borderId="43" xfId="0" applyFont="1" applyFill="1" applyBorder="1" applyAlignment="1">
      <alignment vertical="center" wrapText="1"/>
    </xf>
    <xf numFmtId="0" fontId="10" fillId="0" borderId="47" xfId="0" applyFont="1" applyFill="1" applyBorder="1" applyAlignment="1">
      <alignment vertical="center" wrapText="1"/>
    </xf>
    <xf numFmtId="0" fontId="10" fillId="0" borderId="109" xfId="0" applyFont="1" applyFill="1" applyBorder="1" applyAlignment="1">
      <alignment vertical="center" wrapText="1"/>
    </xf>
    <xf numFmtId="0" fontId="10" fillId="0" borderId="37" xfId="0" applyFont="1" applyFill="1" applyBorder="1" applyAlignment="1">
      <alignment vertical="center" wrapText="1"/>
    </xf>
    <xf numFmtId="0" fontId="0" fillId="0" borderId="94" xfId="0" applyBorder="1" applyAlignment="1">
      <alignment/>
    </xf>
    <xf numFmtId="0" fontId="0" fillId="0" borderId="66" xfId="0" applyBorder="1" applyAlignment="1">
      <alignment/>
    </xf>
    <xf numFmtId="0" fontId="15" fillId="33" borderId="44" xfId="0" applyFont="1" applyFill="1" applyBorder="1" applyAlignment="1">
      <alignment vertical="center"/>
    </xf>
    <xf numFmtId="0" fontId="15" fillId="33" borderId="52" xfId="0" applyFont="1" applyFill="1" applyBorder="1" applyAlignment="1">
      <alignment vertical="center"/>
    </xf>
    <xf numFmtId="0" fontId="15" fillId="33" borderId="71" xfId="0" applyFont="1" applyFill="1" applyBorder="1" applyAlignment="1">
      <alignment vertical="center"/>
    </xf>
    <xf numFmtId="0" fontId="10" fillId="0" borderId="110" xfId="0" applyFont="1" applyFill="1" applyBorder="1" applyAlignment="1">
      <alignment vertical="center" wrapText="1"/>
    </xf>
    <xf numFmtId="0" fontId="10" fillId="0" borderId="75" xfId="0" applyFont="1" applyFill="1" applyBorder="1" applyAlignment="1">
      <alignment vertical="center" wrapText="1"/>
    </xf>
    <xf numFmtId="0" fontId="10" fillId="0" borderId="111" xfId="0" applyFont="1" applyFill="1" applyBorder="1" applyAlignment="1">
      <alignment vertical="center" wrapText="1"/>
    </xf>
    <xf numFmtId="0" fontId="10" fillId="0" borderId="11" xfId="0" applyFont="1" applyFill="1" applyBorder="1" applyAlignment="1">
      <alignment vertical="center" wrapText="1"/>
    </xf>
    <xf numFmtId="0" fontId="10" fillId="0" borderId="16" xfId="0" applyFont="1" applyFill="1" applyBorder="1" applyAlignment="1">
      <alignment vertical="center" wrapText="1"/>
    </xf>
    <xf numFmtId="0" fontId="10" fillId="0" borderId="34" xfId="0" applyFont="1" applyFill="1" applyBorder="1" applyAlignment="1">
      <alignment vertical="center" wrapText="1"/>
    </xf>
    <xf numFmtId="0" fontId="10" fillId="0" borderId="63" xfId="0" applyFont="1" applyFill="1" applyBorder="1" applyAlignment="1">
      <alignment vertical="center" wrapText="1"/>
    </xf>
    <xf numFmtId="0" fontId="10" fillId="0" borderId="61" xfId="0" applyFont="1" applyFill="1" applyBorder="1" applyAlignment="1">
      <alignment vertical="center" wrapText="1"/>
    </xf>
    <xf numFmtId="0" fontId="10" fillId="0" borderId="112"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13" xfId="0" applyFont="1" applyFill="1" applyBorder="1" applyAlignment="1">
      <alignment vertical="center" wrapText="1"/>
    </xf>
    <xf numFmtId="0" fontId="10" fillId="0" borderId="45" xfId="0" applyFont="1" applyFill="1" applyBorder="1" applyAlignment="1">
      <alignment vertical="center" wrapText="1"/>
    </xf>
    <xf numFmtId="0" fontId="10" fillId="0" borderId="114"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0" tint="-0.149959996342659"/>
        </patternFill>
      </fill>
      <border>
        <left style="medium"/>
        <right style="medium"/>
        <top style="medium"/>
        <bottom style="medium"/>
      </border>
    </dxf>
    <dxf>
      <border>
        <left style="medium"/>
        <right style="medium"/>
        <top style="medium"/>
        <bottom style="medium"/>
      </border>
    </dxf>
    <dxf>
      <border>
        <left style="thin"/>
        <right style="thin"/>
        <top style="thin"/>
        <bottom style="thin"/>
      </border>
    </dxf>
    <dxf>
      <fill>
        <patternFill>
          <bgColor theme="0" tint="-0.149959996342659"/>
        </patternFill>
      </fill>
      <border>
        <left style="medium"/>
        <right style="medium"/>
        <top style="medium"/>
        <bottom style="medium"/>
      </border>
    </dxf>
  </dxfs>
  <tableStyles count="1" defaultTableStyle="TableStyleMedium9" defaultPivotStyle="PivotStyleLight16">
    <tableStyle name="Style de tableau 1" pivot="0" count="1">
      <tableStyleElement type="wholeTabl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4</xdr:row>
      <xdr:rowOff>0</xdr:rowOff>
    </xdr:from>
    <xdr:to>
      <xdr:col>6</xdr:col>
      <xdr:colOff>1714500</xdr:colOff>
      <xdr:row>16</xdr:row>
      <xdr:rowOff>571500</xdr:rowOff>
    </xdr:to>
    <xdr:pic>
      <xdr:nvPicPr>
        <xdr:cNvPr id="1" name="Picture 223" descr="icaologo"/>
        <xdr:cNvPicPr preferRelativeResize="1">
          <a:picLocks noChangeAspect="1"/>
        </xdr:cNvPicPr>
      </xdr:nvPicPr>
      <xdr:blipFill>
        <a:blip r:embed="rId1"/>
        <a:stretch>
          <a:fillRect/>
        </a:stretch>
      </xdr:blipFill>
      <xdr:spPr>
        <a:xfrm>
          <a:off x="2714625" y="1838325"/>
          <a:ext cx="3248025" cy="285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31"/>
  <sheetViews>
    <sheetView showGridLines="0" tabSelected="1" view="pageLayout" showRuler="0" zoomScaleNormal="70" zoomScaleSheetLayoutView="70" workbookViewId="0" topLeftCell="A18">
      <selection activeCell="B24" sqref="B24"/>
    </sheetView>
  </sheetViews>
  <sheetFormatPr defaultColWidth="9.00390625" defaultRowHeight="15"/>
  <cols>
    <col min="1" max="1" width="9.00390625" style="0" customWidth="1"/>
    <col min="2" max="2" width="11.421875" style="0" customWidth="1"/>
    <col min="3" max="3" width="9.00390625" style="0" customWidth="1"/>
    <col min="4" max="6" width="11.421875" style="0" customWidth="1"/>
    <col min="7" max="7" width="63.57421875" style="0" customWidth="1"/>
    <col min="8" max="8" width="9.00390625" style="0" customWidth="1"/>
    <col min="9" max="9" width="20.7109375" style="0" customWidth="1"/>
  </cols>
  <sheetData>
    <row r="2" spans="1:7" ht="90" customHeight="1">
      <c r="A2" s="198" t="s">
        <v>339</v>
      </c>
      <c r="B2" s="198"/>
      <c r="C2" s="198"/>
      <c r="D2" s="198"/>
      <c r="E2" s="198"/>
      <c r="F2" s="198"/>
      <c r="G2" s="198"/>
    </row>
    <row r="3" ht="24.75" customHeight="1"/>
    <row r="17" ht="82.5" customHeight="1"/>
    <row r="18" ht="29.25" customHeight="1"/>
    <row r="19" spans="1:7" ht="75.75" customHeight="1">
      <c r="A19" s="199" t="s">
        <v>340</v>
      </c>
      <c r="B19" s="199"/>
      <c r="C19" s="199"/>
      <c r="D19" s="199"/>
      <c r="E19" s="199"/>
      <c r="F19" s="199"/>
      <c r="G19" s="199"/>
    </row>
    <row r="21" spans="2:3" ht="20.25">
      <c r="B21" s="40" t="s">
        <v>341</v>
      </c>
      <c r="C21" s="41"/>
    </row>
    <row r="22" ht="15">
      <c r="B22" s="49" t="s">
        <v>342</v>
      </c>
    </row>
    <row r="23" ht="15">
      <c r="B23" s="40" t="s">
        <v>343</v>
      </c>
    </row>
    <row r="24" ht="18.75" customHeight="1">
      <c r="B24" s="40" t="s">
        <v>336</v>
      </c>
    </row>
    <row r="25" ht="84.75" customHeight="1"/>
    <row r="31" ht="14.25">
      <c r="C31" s="1"/>
    </row>
  </sheetData>
  <sheetProtection/>
  <mergeCells count="2">
    <mergeCell ref="A2:G2"/>
    <mergeCell ref="A19:G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4" r:id="rId2"/>
  <headerFooter>
    <oddHeader>&amp;CPart 2 - Assessment Guide - January 2010</oddHeader>
    <oddFooter xml:space="preserve">&amp;CICAO Guide for Assessing Security of Handling and Issuance of Travel Documents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view="pageLayout" workbookViewId="0" topLeftCell="A1">
      <selection activeCell="M11" sqref="M11"/>
    </sheetView>
  </sheetViews>
  <sheetFormatPr defaultColWidth="9.00390625" defaultRowHeight="15"/>
  <sheetData>
    <row r="1" ht="17.25">
      <c r="A1" s="53" t="s">
        <v>344</v>
      </c>
    </row>
    <row r="2" spans="1:10" ht="42.75" customHeight="1">
      <c r="A2" s="204" t="s">
        <v>140</v>
      </c>
      <c r="B2" s="204"/>
      <c r="C2" s="204"/>
      <c r="D2" s="204"/>
      <c r="E2" s="204"/>
      <c r="F2" s="204"/>
      <c r="G2" s="204"/>
      <c r="H2" s="204"/>
      <c r="I2" s="204"/>
      <c r="J2" s="204"/>
    </row>
    <row r="3" ht="14.25">
      <c r="A3" s="54"/>
    </row>
    <row r="4" spans="1:10" ht="41.25" customHeight="1">
      <c r="A4" s="205" t="s">
        <v>141</v>
      </c>
      <c r="B4" s="205"/>
      <c r="C4" s="205"/>
      <c r="D4" s="205"/>
      <c r="E4" s="205"/>
      <c r="F4" s="205"/>
      <c r="G4" s="205"/>
      <c r="H4" s="205"/>
      <c r="I4" s="205"/>
      <c r="J4" s="205"/>
    </row>
    <row r="5" spans="1:10" ht="42.75" customHeight="1">
      <c r="A5" s="206" t="s">
        <v>142</v>
      </c>
      <c r="B5" s="206"/>
      <c r="C5" s="206"/>
      <c r="D5" s="206"/>
      <c r="E5" s="206"/>
      <c r="F5" s="206"/>
      <c r="G5" s="206"/>
      <c r="H5" s="206"/>
      <c r="I5" s="206"/>
      <c r="J5" s="206"/>
    </row>
    <row r="6" spans="1:10" ht="57" customHeight="1">
      <c r="A6" s="205" t="s">
        <v>143</v>
      </c>
      <c r="B6" s="205"/>
      <c r="C6" s="205"/>
      <c r="D6" s="205"/>
      <c r="E6" s="205"/>
      <c r="F6" s="205"/>
      <c r="G6" s="205"/>
      <c r="H6" s="205"/>
      <c r="I6" s="205"/>
      <c r="J6" s="205"/>
    </row>
    <row r="7" spans="1:10" ht="44.25" customHeight="1">
      <c r="A7" s="205" t="s">
        <v>345</v>
      </c>
      <c r="B7" s="205"/>
      <c r="C7" s="205"/>
      <c r="D7" s="205"/>
      <c r="E7" s="205"/>
      <c r="F7" s="205"/>
      <c r="G7" s="205"/>
      <c r="H7" s="205"/>
      <c r="I7" s="205"/>
      <c r="J7" s="205"/>
    </row>
    <row r="8" spans="1:10" ht="75" customHeight="1">
      <c r="A8" s="201" t="s">
        <v>144</v>
      </c>
      <c r="B8" s="201"/>
      <c r="C8" s="201"/>
      <c r="D8" s="201"/>
      <c r="E8" s="201"/>
      <c r="F8" s="201"/>
      <c r="G8" s="201"/>
      <c r="H8" s="201"/>
      <c r="I8" s="201"/>
      <c r="J8" s="201"/>
    </row>
    <row r="9" spans="1:10" ht="215.25" customHeight="1">
      <c r="A9" s="201" t="s">
        <v>145</v>
      </c>
      <c r="B9" s="201"/>
      <c r="C9" s="201"/>
      <c r="D9" s="201"/>
      <c r="E9" s="201"/>
      <c r="F9" s="201"/>
      <c r="G9" s="201"/>
      <c r="H9" s="201"/>
      <c r="I9" s="201"/>
      <c r="J9" s="201"/>
    </row>
    <row r="10" spans="1:10" ht="278.25" customHeight="1">
      <c r="A10" s="201" t="s">
        <v>146</v>
      </c>
      <c r="B10" s="201"/>
      <c r="C10" s="201"/>
      <c r="D10" s="201"/>
      <c r="E10" s="201"/>
      <c r="F10" s="201"/>
      <c r="G10" s="201"/>
      <c r="H10" s="201"/>
      <c r="I10" s="201"/>
      <c r="J10" s="201"/>
    </row>
    <row r="11" spans="1:10" ht="320.25" customHeight="1">
      <c r="A11" s="201" t="s">
        <v>147</v>
      </c>
      <c r="B11" s="201"/>
      <c r="C11" s="201"/>
      <c r="D11" s="201"/>
      <c r="E11" s="201"/>
      <c r="F11" s="201"/>
      <c r="G11" s="201"/>
      <c r="H11" s="201"/>
      <c r="I11" s="201"/>
      <c r="J11" s="201"/>
    </row>
    <row r="12" spans="1:10" ht="58.5" customHeight="1">
      <c r="A12" s="202" t="s">
        <v>139</v>
      </c>
      <c r="B12" s="203"/>
      <c r="C12" s="203"/>
      <c r="D12" s="203"/>
      <c r="E12" s="203"/>
      <c r="F12" s="203"/>
      <c r="G12" s="203"/>
      <c r="H12" s="203"/>
      <c r="I12" s="203"/>
      <c r="J12" s="203"/>
    </row>
    <row r="13" spans="1:10" ht="159.75" customHeight="1" hidden="1">
      <c r="A13" s="200"/>
      <c r="B13" s="200"/>
      <c r="C13" s="200"/>
      <c r="D13" s="200"/>
      <c r="E13" s="200"/>
      <c r="F13" s="200"/>
      <c r="G13" s="200"/>
      <c r="H13" s="200"/>
      <c r="I13" s="200"/>
      <c r="J13" s="200"/>
    </row>
  </sheetData>
  <sheetProtection/>
  <mergeCells count="11">
    <mergeCell ref="A2:J2"/>
    <mergeCell ref="A4:J4"/>
    <mergeCell ref="A5:J5"/>
    <mergeCell ref="A6:J6"/>
    <mergeCell ref="A7:J7"/>
    <mergeCell ref="A13:J13"/>
    <mergeCell ref="A9:J9"/>
    <mergeCell ref="A10:J10"/>
    <mergeCell ref="A11:J11"/>
    <mergeCell ref="A12:J12"/>
    <mergeCell ref="A8:J8"/>
  </mergeCells>
  <printOptions/>
  <pageMargins left="0.7" right="0.7" top="0.75" bottom="0.7532051282051282" header="0.3" footer="0.3"/>
  <pageSetup fitToHeight="0" fitToWidth="1" horizontalDpi="600" verticalDpi="600" orientation="landscape" r:id="rId1"/>
  <headerFooter>
    <oddHeader>&amp;CInstructions for Assessors</oddHeader>
    <oddFooter xml:space="preserve">&amp;CICAO Guide for Assessing Security of Handling and Issuance of Travel Documents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75"/>
  <sheetViews>
    <sheetView showGridLines="0" view="pageLayout" zoomScale="95" zoomScaleSheetLayoutView="115" zoomScalePageLayoutView="95" workbookViewId="0" topLeftCell="A362">
      <selection activeCell="C375" sqref="C375"/>
    </sheetView>
  </sheetViews>
  <sheetFormatPr defaultColWidth="9.00390625" defaultRowHeight="15"/>
  <cols>
    <col min="1" max="1" width="6.57421875" style="0" customWidth="1"/>
    <col min="2" max="2" width="11.140625" style="0" customWidth="1"/>
    <col min="3" max="3" width="33.7109375" style="173" customWidth="1"/>
    <col min="4" max="4" width="16.421875" style="0" customWidth="1"/>
    <col min="5" max="5" width="56.421875" style="48" customWidth="1"/>
    <col min="6" max="6" width="10.140625" style="0" customWidth="1"/>
    <col min="7" max="7" width="14.421875" style="0" customWidth="1"/>
  </cols>
  <sheetData>
    <row r="1" spans="1:7" ht="36" thickBot="1">
      <c r="A1" s="138" t="s">
        <v>318</v>
      </c>
      <c r="B1" s="139" t="s">
        <v>495</v>
      </c>
      <c r="C1" s="139" t="s">
        <v>496</v>
      </c>
      <c r="D1" s="140" t="s">
        <v>497</v>
      </c>
      <c r="E1" s="140" t="s">
        <v>498</v>
      </c>
      <c r="F1" s="140" t="s">
        <v>499</v>
      </c>
      <c r="G1" s="44" t="s">
        <v>500</v>
      </c>
    </row>
    <row r="2" spans="1:7" ht="18" thickBot="1">
      <c r="A2" s="232" t="s">
        <v>501</v>
      </c>
      <c r="B2" s="233"/>
      <c r="C2" s="233"/>
      <c r="D2" s="233"/>
      <c r="E2" s="233"/>
      <c r="F2" s="233"/>
      <c r="G2" s="137"/>
    </row>
    <row r="3" spans="1:7" ht="15" thickBot="1">
      <c r="A3" s="234" t="s">
        <v>502</v>
      </c>
      <c r="B3" s="235"/>
      <c r="C3" s="235"/>
      <c r="D3" s="235"/>
      <c r="E3" s="235"/>
      <c r="F3" s="235"/>
      <c r="G3" s="125"/>
    </row>
    <row r="4" spans="1:7" ht="105">
      <c r="A4" s="11">
        <v>101</v>
      </c>
      <c r="B4" s="8" t="s">
        <v>450</v>
      </c>
      <c r="C4" s="160" t="s">
        <v>148</v>
      </c>
      <c r="D4" s="109"/>
      <c r="E4" s="123"/>
      <c r="F4" s="180"/>
      <c r="G4" s="126">
        <f>IF(D4="","",(_xlfn.IFERROR(VLOOKUP(F4,Risk!$A$1:$B$3,2,FALSE)*(100%-D4),"")))</f>
      </c>
    </row>
    <row r="5" spans="1:7" ht="52.5">
      <c r="A5" s="12">
        <v>102</v>
      </c>
      <c r="B5" s="9" t="s">
        <v>450</v>
      </c>
      <c r="C5" s="161" t="s">
        <v>149</v>
      </c>
      <c r="D5" s="109"/>
      <c r="E5" s="123"/>
      <c r="F5" s="185"/>
      <c r="G5" s="127">
        <f>IF(D5="","",(_xlfn.IFERROR(VLOOKUP(F5,Risk!$A$1:$B$3,2,FALSE)*(100%-D5),"")))</f>
      </c>
    </row>
    <row r="6" spans="1:7" ht="66">
      <c r="A6" s="12">
        <v>103</v>
      </c>
      <c r="B6" s="9" t="s">
        <v>450</v>
      </c>
      <c r="C6" s="161" t="s">
        <v>150</v>
      </c>
      <c r="D6" s="109"/>
      <c r="E6" s="123"/>
      <c r="F6" s="185"/>
      <c r="G6" s="181">
        <f>IF(D6="","",(_xlfn.IFERROR(VLOOKUP(F6,Risk!$A$1:$B$3,2,FALSE)*(100%-D6),"")))</f>
      </c>
    </row>
    <row r="7" spans="1:7" ht="66">
      <c r="A7" s="12">
        <v>104</v>
      </c>
      <c r="B7" s="9" t="s">
        <v>450</v>
      </c>
      <c r="C7" s="161" t="s">
        <v>503</v>
      </c>
      <c r="D7" s="109"/>
      <c r="E7" s="37"/>
      <c r="F7" s="176"/>
      <c r="G7" s="182">
        <f>IF(D7="","",(_xlfn.IFERROR(VLOOKUP(F7,Risk!$A$1:$B$3,2,FALSE)*(100%-D7),"")))</f>
      </c>
    </row>
    <row r="8" spans="1:7" ht="66">
      <c r="A8" s="12">
        <v>105</v>
      </c>
      <c r="B8" s="9" t="s">
        <v>450</v>
      </c>
      <c r="C8" s="161" t="s">
        <v>504</v>
      </c>
      <c r="D8" s="109"/>
      <c r="E8" s="36"/>
      <c r="F8" s="130"/>
      <c r="G8" s="126">
        <f>IF(D8="","",(_xlfn.IFERROR(VLOOKUP(F8,Risk!$A$1:$B$3,2,FALSE)*(100%-D8),"")))</f>
      </c>
    </row>
    <row r="9" spans="1:7" ht="52.5">
      <c r="A9" s="12">
        <v>106</v>
      </c>
      <c r="B9" s="9" t="s">
        <v>450</v>
      </c>
      <c r="C9" s="161" t="s">
        <v>505</v>
      </c>
      <c r="D9" s="109"/>
      <c r="E9" s="36"/>
      <c r="F9" s="130"/>
      <c r="G9" s="126">
        <f>IF(D9="","",(_xlfn.IFERROR(VLOOKUP(F9,Risk!$A$1:$B$3,2,FALSE)*(100%-D9),"")))</f>
      </c>
    </row>
    <row r="10" spans="1:7" ht="52.5">
      <c r="A10" s="12">
        <v>107</v>
      </c>
      <c r="B10" s="9" t="s">
        <v>450</v>
      </c>
      <c r="C10" s="161" t="s">
        <v>506</v>
      </c>
      <c r="D10" s="109"/>
      <c r="E10" s="37"/>
      <c r="F10" s="130"/>
      <c r="G10" s="126">
        <f>IF(D10="","",(_xlfn.IFERROR(VLOOKUP(F10,Risk!$A$1:$B$3,2,FALSE)*(100%-D10),"")))</f>
      </c>
    </row>
    <row r="11" spans="1:7" ht="39">
      <c r="A11" s="12">
        <v>108</v>
      </c>
      <c r="B11" s="9" t="s">
        <v>450</v>
      </c>
      <c r="C11" s="161" t="s">
        <v>507</v>
      </c>
      <c r="D11" s="109"/>
      <c r="E11" s="37"/>
      <c r="F11" s="130"/>
      <c r="G11" s="126">
        <f>IF(D11="","",(_xlfn.IFERROR(VLOOKUP(F11,Risk!$A$1:$B$3,2,FALSE)*(100%-D11),"")))</f>
      </c>
    </row>
    <row r="12" spans="1:7" ht="93" thickBot="1">
      <c r="A12" s="13">
        <v>109</v>
      </c>
      <c r="B12" s="10" t="s">
        <v>451</v>
      </c>
      <c r="C12" s="162" t="s">
        <v>508</v>
      </c>
      <c r="D12" s="109"/>
      <c r="E12" s="36"/>
      <c r="F12" s="130"/>
      <c r="G12" s="127">
        <f>IF(D12="","",(_xlfn.IFERROR(VLOOKUP(F12,Risk!$A$1:$B$3,2,FALSE)*(100%-D12),"")))</f>
      </c>
    </row>
    <row r="13" spans="1:7" ht="15" thickBot="1">
      <c r="A13" s="236" t="s">
        <v>509</v>
      </c>
      <c r="B13" s="237"/>
      <c r="C13" s="237"/>
      <c r="D13" s="237"/>
      <c r="E13" s="237"/>
      <c r="F13" s="237"/>
      <c r="G13" s="107"/>
    </row>
    <row r="14" spans="1:7" ht="66">
      <c r="A14" s="11">
        <v>110</v>
      </c>
      <c r="B14" s="8" t="s">
        <v>452</v>
      </c>
      <c r="C14" s="160" t="s">
        <v>510</v>
      </c>
      <c r="D14" s="109"/>
      <c r="E14" s="37"/>
      <c r="F14" s="130"/>
      <c r="G14" s="126">
        <f>IF(D14="","",(_xlfn.IFERROR(VLOOKUP(F14,Risk!$A$1:$B$3,2,FALSE)*(100%-D14),"")))</f>
      </c>
    </row>
    <row r="15" spans="1:7" ht="52.5">
      <c r="A15" s="12">
        <v>111</v>
      </c>
      <c r="B15" s="9" t="s">
        <v>452</v>
      </c>
      <c r="C15" s="161" t="s">
        <v>511</v>
      </c>
      <c r="D15" s="116"/>
      <c r="E15" s="123"/>
      <c r="F15" s="132"/>
      <c r="G15" s="126">
        <f>IF(D15="","",(_xlfn.IFERROR(VLOOKUP(F15,Risk!$A$1:$B$3,2,FALSE)*(100%-D15),"")))</f>
      </c>
    </row>
    <row r="16" spans="1:7" ht="78.75">
      <c r="A16" s="12">
        <v>112</v>
      </c>
      <c r="B16" s="9" t="s">
        <v>452</v>
      </c>
      <c r="C16" s="161" t="s">
        <v>151</v>
      </c>
      <c r="D16" s="179"/>
      <c r="E16" s="37"/>
      <c r="F16" s="176"/>
      <c r="G16" s="126">
        <f>IF(D16="","",(_xlfn.IFERROR(VLOOKUP(F16,Risk!$A$1:$B$3,2,FALSE)*(100%-D16),"")))</f>
      </c>
    </row>
    <row r="17" spans="1:7" ht="66" thickBot="1">
      <c r="A17" s="13">
        <v>113</v>
      </c>
      <c r="B17" s="10" t="s">
        <v>452</v>
      </c>
      <c r="C17" s="162" t="s">
        <v>152</v>
      </c>
      <c r="D17" s="116"/>
      <c r="E17" s="123"/>
      <c r="F17" s="132"/>
      <c r="G17" s="127">
        <f>IF(D17="","",(_xlfn.IFERROR(VLOOKUP(F17,Risk!$A$1:$B$3,2,FALSE)*(100%-D17),"")))</f>
      </c>
    </row>
    <row r="18" spans="1:7" ht="15" thickBot="1">
      <c r="A18" s="238" t="s">
        <v>512</v>
      </c>
      <c r="B18" s="239"/>
      <c r="C18" s="239"/>
      <c r="D18" s="239"/>
      <c r="E18" s="239"/>
      <c r="F18" s="239"/>
      <c r="G18" s="107"/>
    </row>
    <row r="19" spans="1:7" ht="66">
      <c r="A19" s="111">
        <v>114</v>
      </c>
      <c r="B19" s="14" t="s">
        <v>454</v>
      </c>
      <c r="C19" s="163" t="s">
        <v>546</v>
      </c>
      <c r="D19" s="109"/>
      <c r="E19" s="37"/>
      <c r="F19" s="130"/>
      <c r="G19" s="126">
        <f>IF(D19="","",(_xlfn.IFERROR(VLOOKUP(F19,Risk!$A$1:$B$3,2,FALSE)*(100%-D19),"")))</f>
      </c>
    </row>
    <row r="20" spans="1:7" ht="52.5">
      <c r="A20" s="38">
        <v>115</v>
      </c>
      <c r="B20" s="15" t="s">
        <v>454</v>
      </c>
      <c r="C20" s="159" t="s">
        <v>547</v>
      </c>
      <c r="D20" s="109"/>
      <c r="E20" s="37"/>
      <c r="F20" s="130"/>
      <c r="G20" s="126">
        <f>IF(D20="","",(_xlfn.IFERROR(VLOOKUP(F20,Risk!$A$1:$B$3,2,FALSE)*(100%-D20),"")))</f>
      </c>
    </row>
    <row r="21" spans="1:7" ht="66">
      <c r="A21" s="38">
        <v>116</v>
      </c>
      <c r="B21" s="15" t="s">
        <v>454</v>
      </c>
      <c r="C21" s="159" t="s">
        <v>548</v>
      </c>
      <c r="D21" s="116"/>
      <c r="E21" s="123"/>
      <c r="F21" s="132"/>
      <c r="G21" s="126">
        <f>IF(D21="","",(_xlfn.IFERROR(VLOOKUP(F21,Risk!$A$1:$B$3,2,FALSE)*(100%-D21),"")))</f>
      </c>
    </row>
    <row r="22" spans="1:7" ht="52.5">
      <c r="A22" s="38">
        <v>117</v>
      </c>
      <c r="B22" s="15" t="s">
        <v>454</v>
      </c>
      <c r="C22" s="159" t="s">
        <v>549</v>
      </c>
      <c r="D22" s="177"/>
      <c r="E22" s="37"/>
      <c r="F22" s="176"/>
      <c r="G22" s="126">
        <f>IF(D22="","",(_xlfn.IFERROR(VLOOKUP(F22,Risk!$A$1:$B$3,2,FALSE)*(100%-D22),"")))</f>
      </c>
    </row>
    <row r="23" spans="1:7" ht="52.5">
      <c r="A23" s="38">
        <v>118</v>
      </c>
      <c r="B23" s="15" t="s">
        <v>455</v>
      </c>
      <c r="C23" s="159" t="s">
        <v>0</v>
      </c>
      <c r="D23" s="178"/>
      <c r="E23" s="37"/>
      <c r="F23" s="176"/>
      <c r="G23" s="126">
        <f>IF(D23="","",(_xlfn.IFERROR(VLOOKUP(F23,Risk!$A$1:$B$3,2,FALSE)*(100%-D23),"")))</f>
      </c>
    </row>
    <row r="24" spans="1:7" ht="52.5">
      <c r="A24" s="38">
        <v>119</v>
      </c>
      <c r="B24" s="15" t="s">
        <v>455</v>
      </c>
      <c r="C24" s="159" t="s">
        <v>1</v>
      </c>
      <c r="D24" s="178"/>
      <c r="E24" s="37"/>
      <c r="F24" s="130"/>
      <c r="G24" s="126">
        <f>IF(D24="","",(_xlfn.IFERROR(VLOOKUP(F24,Risk!$A$1:$B$3,2,FALSE)*(100%-D24),"")))</f>
      </c>
    </row>
    <row r="25" spans="1:7" ht="52.5">
      <c r="A25" s="38">
        <v>120</v>
      </c>
      <c r="B25" s="15" t="s">
        <v>455</v>
      </c>
      <c r="C25" s="159" t="s">
        <v>3</v>
      </c>
      <c r="D25" s="109"/>
      <c r="E25" s="37"/>
      <c r="F25" s="130"/>
      <c r="G25" s="126">
        <f>IF(D25="","",(_xlfn.IFERROR(VLOOKUP(F25,Risk!$A$1:$B$3,2,FALSE)*(100%-D25),"")))</f>
      </c>
    </row>
    <row r="26" spans="1:7" ht="52.5">
      <c r="A26" s="38">
        <v>121</v>
      </c>
      <c r="B26" s="15" t="s">
        <v>455</v>
      </c>
      <c r="C26" s="159" t="s">
        <v>2</v>
      </c>
      <c r="D26" s="109"/>
      <c r="E26" s="37"/>
      <c r="F26" s="130"/>
      <c r="G26" s="126">
        <f>IF(D26="","",(_xlfn.IFERROR(VLOOKUP(F26,Risk!$A$1:$B$3,2,FALSE)*(100%-D26),"")))</f>
      </c>
    </row>
    <row r="27" spans="1:7" ht="52.5">
      <c r="A27" s="38">
        <v>122</v>
      </c>
      <c r="B27" s="15" t="s">
        <v>455</v>
      </c>
      <c r="C27" s="159" t="s">
        <v>4</v>
      </c>
      <c r="D27" s="109"/>
      <c r="E27" s="37"/>
      <c r="F27" s="130"/>
      <c r="G27" s="126">
        <f>IF(D27="","",(_xlfn.IFERROR(VLOOKUP(F27,Risk!$A$1:$B$3,2,FALSE)*(100%-D27),"")))</f>
      </c>
    </row>
    <row r="28" spans="1:7" ht="78.75">
      <c r="A28" s="38">
        <v>123</v>
      </c>
      <c r="B28" s="15" t="s">
        <v>455</v>
      </c>
      <c r="C28" s="159" t="s">
        <v>153</v>
      </c>
      <c r="D28" s="109"/>
      <c r="E28" s="37"/>
      <c r="F28" s="130"/>
      <c r="G28" s="126">
        <f>IF(D28="","",(_xlfn.IFERROR(VLOOKUP(F28,Risk!$A$1:$B$3,2,FALSE)*(100%-D28),"")))</f>
      </c>
    </row>
    <row r="29" spans="1:7" s="7" customFormat="1" ht="66">
      <c r="A29" s="38">
        <v>124</v>
      </c>
      <c r="B29" s="15" t="s">
        <v>456</v>
      </c>
      <c r="C29" s="159" t="s">
        <v>5</v>
      </c>
      <c r="D29" s="116"/>
      <c r="E29" s="123"/>
      <c r="F29" s="132"/>
      <c r="G29" s="126">
        <f>IF(D29="","",(_xlfn.IFERROR(VLOOKUP(F29,Risk!$A$1:$B$3,2,FALSE)*(100%-D29),"")))</f>
      </c>
    </row>
    <row r="30" spans="1:7" ht="52.5">
      <c r="A30" s="38">
        <v>125</v>
      </c>
      <c r="B30" s="15" t="s">
        <v>456</v>
      </c>
      <c r="C30" s="159" t="s">
        <v>154</v>
      </c>
      <c r="D30" s="177"/>
      <c r="E30" s="37"/>
      <c r="F30" s="176"/>
      <c r="G30" s="126">
        <f>IF(D30="","",(_xlfn.IFERROR(VLOOKUP(F30,Risk!$A$1:$B$3,2,FALSE)*(100%-D30),"")))</f>
      </c>
    </row>
    <row r="31" spans="1:7" ht="66">
      <c r="A31" s="38">
        <v>126</v>
      </c>
      <c r="B31" s="15" t="s">
        <v>456</v>
      </c>
      <c r="C31" s="159" t="s">
        <v>6</v>
      </c>
      <c r="D31" s="109"/>
      <c r="E31" s="37"/>
      <c r="F31" s="130"/>
      <c r="G31" s="126">
        <f>IF(D31="","",(_xlfn.IFERROR(VLOOKUP(F31,Risk!$A$1:$B$3,2,FALSE)*(100%-D31),"")))</f>
      </c>
    </row>
    <row r="32" spans="1:7" ht="78.75">
      <c r="A32" s="38">
        <v>127</v>
      </c>
      <c r="B32" s="15" t="s">
        <v>457</v>
      </c>
      <c r="C32" s="159" t="s">
        <v>155</v>
      </c>
      <c r="D32" s="109"/>
      <c r="E32" s="37"/>
      <c r="F32" s="130"/>
      <c r="G32" s="126">
        <f>IF(D32="","",(_xlfn.IFERROR(VLOOKUP(F32,Risk!$A$1:$B$3,2,FALSE)*(100%-D32),"")))</f>
      </c>
    </row>
    <row r="33" spans="1:7" ht="52.5">
      <c r="A33" s="38">
        <v>128</v>
      </c>
      <c r="B33" s="15" t="s">
        <v>457</v>
      </c>
      <c r="C33" s="159" t="s">
        <v>231</v>
      </c>
      <c r="D33" s="109"/>
      <c r="E33" s="37"/>
      <c r="F33" s="130"/>
      <c r="G33" s="126">
        <f>IF(D33="","",(_xlfn.IFERROR(VLOOKUP(F33,Risk!$A$1:$B$3,2,FALSE)*(100%-D33),"")))</f>
      </c>
    </row>
    <row r="34" spans="1:7" ht="52.5">
      <c r="A34" s="38">
        <v>129</v>
      </c>
      <c r="B34" s="15" t="s">
        <v>457</v>
      </c>
      <c r="C34" s="159" t="s">
        <v>232</v>
      </c>
      <c r="D34" s="109"/>
      <c r="E34" s="37"/>
      <c r="F34" s="130"/>
      <c r="G34" s="126">
        <f>IF(D34="","",(_xlfn.IFERROR(VLOOKUP(F34,Risk!$A$1:$B$3,2,FALSE)*(100%-D34),"")))</f>
      </c>
    </row>
    <row r="35" spans="1:7" ht="78.75">
      <c r="A35" s="38">
        <v>130</v>
      </c>
      <c r="B35" s="15" t="s">
        <v>457</v>
      </c>
      <c r="C35" s="159" t="s">
        <v>233</v>
      </c>
      <c r="D35" s="109"/>
      <c r="E35" s="37"/>
      <c r="F35" s="130"/>
      <c r="G35" s="126">
        <f>IF(D35="","",(_xlfn.IFERROR(VLOOKUP(F35,Risk!$A$1:$B$3,2,FALSE)*(100%-D35),"")))</f>
      </c>
    </row>
    <row r="36" spans="1:7" ht="52.5">
      <c r="A36" s="38">
        <v>131</v>
      </c>
      <c r="B36" s="15" t="s">
        <v>457</v>
      </c>
      <c r="C36" s="159" t="s">
        <v>234</v>
      </c>
      <c r="D36" s="109"/>
      <c r="E36" s="37"/>
      <c r="F36" s="130"/>
      <c r="G36" s="126">
        <f>IF(D36="","",(_xlfn.IFERROR(VLOOKUP(F36,Risk!$A$1:$B$3,2,FALSE)*(100%-D36),"")))</f>
      </c>
    </row>
    <row r="37" spans="1:7" ht="39">
      <c r="A37" s="38">
        <v>132</v>
      </c>
      <c r="B37" s="15" t="s">
        <v>457</v>
      </c>
      <c r="C37" s="159" t="s">
        <v>235</v>
      </c>
      <c r="D37" s="109"/>
      <c r="E37" s="37"/>
      <c r="F37" s="130"/>
      <c r="G37" s="126">
        <f>IF(D37="","",(_xlfn.IFERROR(VLOOKUP(F37,Risk!$A$1:$B$3,2,FALSE)*(100%-D37),"")))</f>
      </c>
    </row>
    <row r="38" spans="1:7" ht="52.5">
      <c r="A38" s="38">
        <v>133</v>
      </c>
      <c r="B38" s="15" t="s">
        <v>457</v>
      </c>
      <c r="C38" s="159" t="s">
        <v>236</v>
      </c>
      <c r="D38" s="109"/>
      <c r="E38" s="37"/>
      <c r="F38" s="130"/>
      <c r="G38" s="126">
        <f>IF(D38="","",(_xlfn.IFERROR(VLOOKUP(F38,Risk!$A$1:$B$3,2,FALSE)*(100%-D38),"")))</f>
      </c>
    </row>
    <row r="39" spans="1:7" ht="52.5">
      <c r="A39" s="38">
        <v>134</v>
      </c>
      <c r="B39" s="15" t="s">
        <v>458</v>
      </c>
      <c r="C39" s="159" t="s">
        <v>271</v>
      </c>
      <c r="D39" s="109"/>
      <c r="E39" s="37"/>
      <c r="F39" s="130"/>
      <c r="G39" s="126">
        <f>IF(D39="","",(_xlfn.IFERROR(VLOOKUP(F39,Risk!$A$1:$B$3,2,FALSE)*(100%-D39),"")))</f>
      </c>
    </row>
    <row r="40" spans="1:7" ht="52.5">
      <c r="A40" s="38">
        <v>135</v>
      </c>
      <c r="B40" s="15" t="s">
        <v>458</v>
      </c>
      <c r="C40" s="159" t="s">
        <v>156</v>
      </c>
      <c r="D40" s="109"/>
      <c r="E40" s="37"/>
      <c r="F40" s="130"/>
      <c r="G40" s="126">
        <f>IF(D40="","",(_xlfn.IFERROR(VLOOKUP(F40,Risk!$A$1:$B$3,2,FALSE)*(100%-D40),"")))</f>
      </c>
    </row>
    <row r="41" spans="1:7" ht="39">
      <c r="A41" s="38">
        <v>136</v>
      </c>
      <c r="B41" s="15" t="s">
        <v>459</v>
      </c>
      <c r="C41" s="159" t="s">
        <v>272</v>
      </c>
      <c r="D41" s="109"/>
      <c r="E41" s="37"/>
      <c r="F41" s="130"/>
      <c r="G41" s="126">
        <f>IF(D41="","",(_xlfn.IFERROR(VLOOKUP(F41,Risk!$A$1:$B$3,2,FALSE)*(100%-D41),"")))</f>
      </c>
    </row>
    <row r="42" spans="1:7" ht="52.5">
      <c r="A42" s="38">
        <v>137</v>
      </c>
      <c r="B42" s="15" t="s">
        <v>460</v>
      </c>
      <c r="C42" s="159" t="s">
        <v>470</v>
      </c>
      <c r="D42" s="109"/>
      <c r="E42" s="37"/>
      <c r="F42" s="130"/>
      <c r="G42" s="126">
        <f>IF(D42="","",(_xlfn.IFERROR(VLOOKUP(F42,Risk!$A$1:$B$3,2,FALSE)*(100%-D42),"")))</f>
      </c>
    </row>
    <row r="43" spans="1:7" ht="52.5">
      <c r="A43" s="38">
        <v>138</v>
      </c>
      <c r="B43" s="15" t="s">
        <v>460</v>
      </c>
      <c r="C43" s="159" t="s">
        <v>471</v>
      </c>
      <c r="D43" s="109"/>
      <c r="E43" s="37"/>
      <c r="F43" s="176"/>
      <c r="G43" s="126">
        <f>IF(D43="","",(_xlfn.IFERROR(VLOOKUP(F43,Risk!$A$1:$B$3,2,FALSE)*(100%-D43),"")))</f>
      </c>
    </row>
    <row r="44" spans="1:7" ht="66">
      <c r="A44" s="38">
        <v>139</v>
      </c>
      <c r="B44" s="15" t="s">
        <v>460</v>
      </c>
      <c r="C44" s="159" t="s">
        <v>157</v>
      </c>
      <c r="D44" s="109"/>
      <c r="E44" s="37"/>
      <c r="F44" s="130"/>
      <c r="G44" s="126">
        <f>IF(D44="","",(_xlfn.IFERROR(VLOOKUP(F44,Risk!$A$1:$B$3,2,FALSE)*(100%-D44),"")))</f>
      </c>
    </row>
    <row r="45" spans="1:7" ht="52.5">
      <c r="A45" s="38">
        <v>140</v>
      </c>
      <c r="B45" s="15" t="s">
        <v>460</v>
      </c>
      <c r="C45" s="159" t="s">
        <v>472</v>
      </c>
      <c r="D45" s="109"/>
      <c r="E45" s="37"/>
      <c r="F45" s="130"/>
      <c r="G45" s="126">
        <f>IF(D45="","",(_xlfn.IFERROR(VLOOKUP(F45,Risk!$A$1:$B$3,2,FALSE)*(100%-D45),"")))</f>
      </c>
    </row>
    <row r="46" spans="1:7" ht="92.25">
      <c r="A46" s="38">
        <v>141</v>
      </c>
      <c r="B46" s="15" t="s">
        <v>461</v>
      </c>
      <c r="C46" s="159" t="s">
        <v>473</v>
      </c>
      <c r="D46" s="109"/>
      <c r="E46" s="37"/>
      <c r="F46" s="130"/>
      <c r="G46" s="126">
        <f>IF(D46="","",(_xlfn.IFERROR(VLOOKUP(F46,Risk!$A$1:$B$3,2,FALSE)*(100%-D46),"")))</f>
      </c>
    </row>
    <row r="47" spans="1:7" ht="78.75">
      <c r="A47" s="38">
        <v>142</v>
      </c>
      <c r="B47" s="15" t="s">
        <v>462</v>
      </c>
      <c r="C47" s="159" t="s">
        <v>474</v>
      </c>
      <c r="D47" s="109"/>
      <c r="E47" s="37"/>
      <c r="F47" s="130"/>
      <c r="G47" s="126">
        <f>IF(D47="","",(_xlfn.IFERROR(VLOOKUP(F47,Risk!$A$1:$B$3,2,FALSE)*(100%-D47),"")))</f>
      </c>
    </row>
    <row r="48" spans="1:7" ht="105">
      <c r="A48" s="38">
        <v>143</v>
      </c>
      <c r="B48" s="15" t="s">
        <v>462</v>
      </c>
      <c r="C48" s="159" t="s">
        <v>158</v>
      </c>
      <c r="D48" s="109"/>
      <c r="E48" s="37"/>
      <c r="F48" s="130"/>
      <c r="G48" s="126">
        <f>IF(D48="","",(_xlfn.IFERROR(VLOOKUP(F48,Risk!$A$1:$B$3,2,FALSE)*(100%-D48),"")))</f>
      </c>
    </row>
    <row r="49" spans="1:7" ht="79.5" thickBot="1">
      <c r="A49" s="110">
        <v>144</v>
      </c>
      <c r="B49" s="16" t="s">
        <v>462</v>
      </c>
      <c r="C49" s="164" t="s">
        <v>159</v>
      </c>
      <c r="D49" s="116"/>
      <c r="E49" s="123"/>
      <c r="F49" s="131"/>
      <c r="G49" s="127">
        <f>IF(D49="","",(_xlfn.IFERROR(VLOOKUP(F49,Risk!$A$1:$B$3,2,FALSE)*(100%-D49),"")))</f>
      </c>
    </row>
    <row r="50" spans="1:7" ht="15" thickBot="1">
      <c r="A50" s="246" t="s">
        <v>475</v>
      </c>
      <c r="B50" s="247"/>
      <c r="C50" s="247"/>
      <c r="D50" s="247"/>
      <c r="E50" s="247"/>
      <c r="F50" s="247"/>
      <c r="G50" s="248"/>
    </row>
    <row r="51" spans="1:7" ht="105">
      <c r="A51" s="2">
        <v>145</v>
      </c>
      <c r="B51" s="8" t="s">
        <v>463</v>
      </c>
      <c r="C51" s="160" t="s">
        <v>476</v>
      </c>
      <c r="D51" s="109"/>
      <c r="E51" s="36"/>
      <c r="F51" s="180"/>
      <c r="G51" s="126">
        <f>IF(D51="","",(_xlfn.IFERROR(VLOOKUP(F51,Risk!$A$1:$B$3,2,FALSE)*(100%-D51),"")))</f>
      </c>
    </row>
    <row r="52" spans="1:7" ht="78.75">
      <c r="A52" s="3">
        <v>146</v>
      </c>
      <c r="B52" s="9" t="s">
        <v>464</v>
      </c>
      <c r="C52" s="161" t="s">
        <v>477</v>
      </c>
      <c r="D52" s="109"/>
      <c r="E52" s="37"/>
      <c r="F52" s="176"/>
      <c r="G52" s="126">
        <f>IF(D52="","",(_xlfn.IFERROR(VLOOKUP(F52,Risk!$A$1:$B$3,2,FALSE)*(100%-D52),"")))</f>
      </c>
    </row>
    <row r="53" spans="1:7" ht="52.5">
      <c r="A53" s="3">
        <v>147</v>
      </c>
      <c r="B53" s="9" t="s">
        <v>464</v>
      </c>
      <c r="C53" s="161" t="s">
        <v>160</v>
      </c>
      <c r="D53" s="109"/>
      <c r="E53" s="37"/>
      <c r="F53" s="130"/>
      <c r="G53" s="126">
        <f>IF(D53="","",(_xlfn.IFERROR(VLOOKUP(F53,Risk!$A$1:$B$3,2,FALSE)*(100%-D53),"")))</f>
      </c>
    </row>
    <row r="54" spans="1:7" ht="52.5">
      <c r="A54" s="3">
        <v>148</v>
      </c>
      <c r="B54" s="9" t="s">
        <v>465</v>
      </c>
      <c r="C54" s="161" t="s">
        <v>478</v>
      </c>
      <c r="D54" s="109"/>
      <c r="E54" s="37"/>
      <c r="F54" s="130"/>
      <c r="G54" s="126">
        <f>IF(D54="","",(_xlfn.IFERROR(VLOOKUP(F54,Risk!$A$1:$B$3,2,FALSE)*(100%-D54),"")))</f>
      </c>
    </row>
    <row r="55" spans="1:7" ht="53.25" thickBot="1">
      <c r="A55" s="4">
        <v>149</v>
      </c>
      <c r="B55" s="10" t="s">
        <v>466</v>
      </c>
      <c r="C55" s="162" t="s">
        <v>479</v>
      </c>
      <c r="D55" s="116"/>
      <c r="E55" s="123"/>
      <c r="F55" s="131"/>
      <c r="G55" s="127">
        <f>IF(D55="","",(_xlfn.IFERROR(VLOOKUP(F55,Risk!$A$1:$B$3,2,FALSE)*(100%-D55),"")))</f>
      </c>
    </row>
    <row r="56" spans="1:7" ht="18" thickBot="1">
      <c r="A56" s="209" t="s">
        <v>480</v>
      </c>
      <c r="B56" s="210"/>
      <c r="C56" s="210"/>
      <c r="D56" s="210"/>
      <c r="E56" s="210"/>
      <c r="F56" s="210"/>
      <c r="G56" s="108"/>
    </row>
    <row r="57" spans="1:7" ht="15" thickBot="1">
      <c r="A57" s="207" t="s">
        <v>481</v>
      </c>
      <c r="B57" s="208"/>
      <c r="C57" s="208"/>
      <c r="D57" s="208"/>
      <c r="E57" s="208"/>
      <c r="F57" s="208"/>
      <c r="G57" s="119"/>
    </row>
    <row r="58" spans="1:7" ht="66">
      <c r="A58" s="31">
        <v>201</v>
      </c>
      <c r="B58" s="14" t="s">
        <v>467</v>
      </c>
      <c r="C58" s="163" t="s">
        <v>482</v>
      </c>
      <c r="D58" s="109"/>
      <c r="E58" s="36"/>
      <c r="F58" s="129"/>
      <c r="G58" s="126">
        <f>IF(D58="","",(_xlfn.IFERROR(VLOOKUP(F58,Risk!$A$1:$B$3,2,FALSE)*(100%-D58),"")))</f>
      </c>
    </row>
    <row r="59" spans="1:7" ht="39.75" thickBot="1">
      <c r="A59" s="20">
        <v>202</v>
      </c>
      <c r="B59" s="15" t="s">
        <v>467</v>
      </c>
      <c r="C59" s="159" t="s">
        <v>483</v>
      </c>
      <c r="D59" s="109"/>
      <c r="E59" s="37"/>
      <c r="F59" s="130"/>
      <c r="G59" s="126">
        <f>IF(D59="","",(_xlfn.IFERROR(VLOOKUP(F59,Risk!$A$1:$B$3,2,FALSE)*(100%-D59),"")))</f>
      </c>
    </row>
    <row r="60" spans="1:7" ht="93" thickBot="1">
      <c r="A60" s="35">
        <v>203</v>
      </c>
      <c r="B60" s="16" t="s">
        <v>468</v>
      </c>
      <c r="C60" s="164" t="s">
        <v>161</v>
      </c>
      <c r="D60" s="116"/>
      <c r="E60" s="123"/>
      <c r="F60" s="131"/>
      <c r="G60" s="127">
        <f>IF(D60="","",(_xlfn.IFERROR(VLOOKUP(F60,Risk!$A$1:$B$3,2,FALSE)*(100%-D60),"")))</f>
      </c>
    </row>
    <row r="61" spans="1:7" ht="15" thickBot="1">
      <c r="A61" s="211" t="s">
        <v>485</v>
      </c>
      <c r="B61" s="212"/>
      <c r="C61" s="212"/>
      <c r="D61" s="212"/>
      <c r="E61" s="212"/>
      <c r="F61" s="212"/>
      <c r="G61" s="107"/>
    </row>
    <row r="62" spans="1:7" ht="66">
      <c r="A62" s="31">
        <v>204</v>
      </c>
      <c r="B62" s="14">
        <v>2.3</v>
      </c>
      <c r="C62" s="163" t="s">
        <v>484</v>
      </c>
      <c r="D62" s="109"/>
      <c r="E62" s="36"/>
      <c r="F62" s="129"/>
      <c r="G62" s="126">
        <f>IF(D62="","",(_xlfn.IFERROR(VLOOKUP(F62,Risk!$A$1:$B$3,2,FALSE)*(100%-D62),"")))</f>
      </c>
    </row>
    <row r="63" spans="1:7" ht="52.5">
      <c r="A63" s="20">
        <v>205</v>
      </c>
      <c r="B63" s="15">
        <v>2.3</v>
      </c>
      <c r="C63" s="159" t="s">
        <v>162</v>
      </c>
      <c r="D63" s="109"/>
      <c r="E63" s="37"/>
      <c r="F63" s="176"/>
      <c r="G63" s="126">
        <f>IF(D63="","",(_xlfn.IFERROR(VLOOKUP(F63,Risk!$A$1:$B$3,2,FALSE)*(100%-D63),"")))</f>
      </c>
    </row>
    <row r="64" spans="1:7" ht="53.25" thickBot="1">
      <c r="A64" s="32">
        <v>206</v>
      </c>
      <c r="B64" s="16">
        <v>2.3</v>
      </c>
      <c r="C64" s="164" t="s">
        <v>486</v>
      </c>
      <c r="D64" s="109"/>
      <c r="E64" s="37"/>
      <c r="F64" s="130"/>
      <c r="G64" s="127">
        <f>IF(D64="","",(_xlfn.IFERROR(VLOOKUP(F64,Risk!$A$1:$B$3,2,FALSE)*(100%-D64),"")))</f>
      </c>
    </row>
    <row r="65" spans="1:7" ht="15" thickBot="1">
      <c r="A65" s="240" t="s">
        <v>487</v>
      </c>
      <c r="B65" s="231"/>
      <c r="C65" s="231"/>
      <c r="D65" s="231"/>
      <c r="E65" s="231"/>
      <c r="F65" s="231"/>
      <c r="G65" s="107"/>
    </row>
    <row r="66" spans="1:7" ht="52.5">
      <c r="A66" s="5">
        <v>207</v>
      </c>
      <c r="B66" s="14">
        <v>2.3</v>
      </c>
      <c r="C66" s="163" t="s">
        <v>488</v>
      </c>
      <c r="D66" s="109"/>
      <c r="E66" s="36"/>
      <c r="F66" s="129"/>
      <c r="G66" s="126">
        <f>IF(D66="","",(_xlfn.IFERROR(VLOOKUP(F66,Risk!$A$1:$B$3,2,FALSE)*(100%-D66),"")))</f>
      </c>
    </row>
    <row r="67" spans="1:7" ht="66" thickBot="1">
      <c r="A67" s="6">
        <v>208</v>
      </c>
      <c r="B67" s="16">
        <v>2.3</v>
      </c>
      <c r="C67" s="164" t="s">
        <v>489</v>
      </c>
      <c r="D67" s="109"/>
      <c r="E67" s="37"/>
      <c r="F67" s="130"/>
      <c r="G67" s="127">
        <f>IF(D67="","",(_xlfn.IFERROR(VLOOKUP(F67,Risk!$A$1:$B$3,2,FALSE)*(100%-D67),"")))</f>
      </c>
    </row>
    <row r="68" spans="1:7" ht="15" thickBot="1">
      <c r="A68" s="211" t="s">
        <v>163</v>
      </c>
      <c r="B68" s="212"/>
      <c r="C68" s="212"/>
      <c r="D68" s="212"/>
      <c r="E68" s="212"/>
      <c r="F68" s="212"/>
      <c r="G68" s="107"/>
    </row>
    <row r="69" spans="1:7" ht="53.25" thickBot="1">
      <c r="A69" s="33">
        <v>209</v>
      </c>
      <c r="B69" s="34">
        <v>2.4</v>
      </c>
      <c r="C69" s="166" t="s">
        <v>490</v>
      </c>
      <c r="D69" s="116"/>
      <c r="E69" s="124"/>
      <c r="F69" s="133"/>
      <c r="G69" s="127">
        <f>IF(D69="","",(_xlfn.IFERROR(VLOOKUP(F69,Risk!$A$1:$B$3,2,FALSE)*(100%-D69),"")))</f>
      </c>
    </row>
    <row r="70" spans="1:7" ht="15" thickBot="1">
      <c r="A70" s="211" t="s">
        <v>491</v>
      </c>
      <c r="B70" s="212"/>
      <c r="C70" s="212"/>
      <c r="D70" s="212"/>
      <c r="E70" s="212"/>
      <c r="F70" s="212"/>
      <c r="G70" s="107"/>
    </row>
    <row r="71" spans="1:7" ht="66">
      <c r="A71" s="31">
        <v>210</v>
      </c>
      <c r="B71" s="14">
        <v>2.5</v>
      </c>
      <c r="C71" s="163" t="s">
        <v>164</v>
      </c>
      <c r="D71" s="109"/>
      <c r="E71" s="37"/>
      <c r="F71" s="129"/>
      <c r="G71" s="126">
        <f>IF(D71="","",(_xlfn.IFERROR(VLOOKUP(F71,Risk!$A$1:$B$3,2,FALSE)*(100%-D71),"")))</f>
      </c>
    </row>
    <row r="72" spans="1:7" ht="66">
      <c r="A72" s="20">
        <v>211</v>
      </c>
      <c r="B72" s="15">
        <v>2.5</v>
      </c>
      <c r="C72" s="159" t="s">
        <v>165</v>
      </c>
      <c r="D72" s="109"/>
      <c r="E72" s="37"/>
      <c r="F72" s="130"/>
      <c r="G72" s="126">
        <f>IF(D72="","",(_xlfn.IFERROR(VLOOKUP(F72,Risk!$A$1:$B$3,2,FALSE)*(100%-D72),"")))</f>
      </c>
    </row>
    <row r="73" spans="1:7" ht="39">
      <c r="A73" s="20">
        <v>212</v>
      </c>
      <c r="B73" s="15">
        <v>2.5</v>
      </c>
      <c r="C73" s="159" t="s">
        <v>492</v>
      </c>
      <c r="D73" s="109"/>
      <c r="E73" s="37"/>
      <c r="F73" s="130"/>
      <c r="G73" s="126">
        <f>IF(D73="","",(_xlfn.IFERROR(VLOOKUP(F73,Risk!$A$1:$B$3,2,FALSE)*(100%-D73),"")))</f>
      </c>
    </row>
    <row r="74" spans="1:7" ht="52.5">
      <c r="A74" s="20">
        <v>213</v>
      </c>
      <c r="B74" s="15">
        <v>2.5</v>
      </c>
      <c r="C74" s="159" t="s">
        <v>166</v>
      </c>
      <c r="D74" s="109"/>
      <c r="E74" s="37"/>
      <c r="F74" s="130"/>
      <c r="G74" s="126">
        <f>IF(D74="","",(_xlfn.IFERROR(VLOOKUP(F74,Risk!$A$1:$B$3,2,FALSE)*(100%-D74),"")))</f>
      </c>
    </row>
    <row r="75" spans="1:7" ht="78.75">
      <c r="A75" s="20">
        <v>214</v>
      </c>
      <c r="B75" s="15">
        <v>2.5</v>
      </c>
      <c r="C75" s="159" t="s">
        <v>493</v>
      </c>
      <c r="D75" s="109"/>
      <c r="E75" s="37"/>
      <c r="F75" s="130"/>
      <c r="G75" s="126">
        <f>IF(D75="","",(_xlfn.IFERROR(VLOOKUP(F75,Risk!$A$1:$B$3,2,FALSE)*(100%-D75),"")))</f>
      </c>
    </row>
    <row r="76" spans="1:7" ht="66">
      <c r="A76" s="20">
        <v>215</v>
      </c>
      <c r="B76" s="15">
        <v>2.5</v>
      </c>
      <c r="C76" s="159" t="s">
        <v>494</v>
      </c>
      <c r="D76" s="109"/>
      <c r="E76" s="37"/>
      <c r="F76" s="130"/>
      <c r="G76" s="126">
        <f>IF(D76="","",(_xlfn.IFERROR(VLOOKUP(F76,Risk!$A$1:$B$3,2,FALSE)*(100%-D76),"")))</f>
      </c>
    </row>
    <row r="77" spans="1:7" ht="132">
      <c r="A77" s="20">
        <v>216</v>
      </c>
      <c r="B77" s="15">
        <v>2.5</v>
      </c>
      <c r="C77" s="159" t="s">
        <v>62</v>
      </c>
      <c r="D77" s="109"/>
      <c r="E77" s="37"/>
      <c r="F77" s="176"/>
      <c r="G77" s="126">
        <f>IF(D77="","",(_xlfn.IFERROR(VLOOKUP(F77,Risk!$A$1:$B$3,2,FALSE)*(100%-D77),"")))</f>
      </c>
    </row>
    <row r="78" spans="1:7" ht="66">
      <c r="A78" s="20">
        <v>217</v>
      </c>
      <c r="B78" s="15">
        <v>2.5</v>
      </c>
      <c r="C78" s="159" t="s">
        <v>167</v>
      </c>
      <c r="D78" s="109"/>
      <c r="E78" s="37"/>
      <c r="F78" s="130"/>
      <c r="G78" s="126">
        <f>IF(D78="","",(_xlfn.IFERROR(VLOOKUP(F78,Risk!$A$1:$B$3,2,FALSE)*(100%-D78),"")))</f>
      </c>
    </row>
    <row r="79" spans="1:7" ht="132">
      <c r="A79" s="20">
        <v>218</v>
      </c>
      <c r="B79" s="15">
        <v>2.5</v>
      </c>
      <c r="C79" s="159" t="s">
        <v>346</v>
      </c>
      <c r="D79" s="109"/>
      <c r="E79" s="37"/>
      <c r="F79" s="130"/>
      <c r="G79" s="126">
        <f>IF(D79="","",(_xlfn.IFERROR(VLOOKUP(F79,Risk!$A$1:$B$3,2,FALSE)*(100%-D79),"")))</f>
      </c>
    </row>
    <row r="80" spans="1:7" ht="78.75">
      <c r="A80" s="20">
        <v>219</v>
      </c>
      <c r="B80" s="15">
        <v>2.5</v>
      </c>
      <c r="C80" s="159" t="s">
        <v>347</v>
      </c>
      <c r="D80" s="109"/>
      <c r="E80" s="37"/>
      <c r="F80" s="130"/>
      <c r="G80" s="126">
        <f>IF(D80="","",(_xlfn.IFERROR(VLOOKUP(F80,Risk!$A$1:$B$3,2,FALSE)*(100%-D80),"")))</f>
      </c>
    </row>
    <row r="81" spans="1:7" ht="52.5">
      <c r="A81" s="20">
        <v>220</v>
      </c>
      <c r="B81" s="15">
        <v>2.5</v>
      </c>
      <c r="C81" s="159" t="s">
        <v>348</v>
      </c>
      <c r="D81" s="109"/>
      <c r="E81" s="37"/>
      <c r="F81" s="130"/>
      <c r="G81" s="126">
        <f>IF(D81="","",(_xlfn.IFERROR(VLOOKUP(F81,Risk!$A$1:$B$3,2,FALSE)*(100%-D81),"")))</f>
      </c>
    </row>
    <row r="82" spans="1:7" ht="53.25" thickBot="1">
      <c r="A82" s="32">
        <v>221</v>
      </c>
      <c r="B82" s="16" t="s">
        <v>469</v>
      </c>
      <c r="C82" s="164" t="s">
        <v>349</v>
      </c>
      <c r="D82" s="109"/>
      <c r="E82" s="37"/>
      <c r="F82" s="130"/>
      <c r="G82" s="127">
        <f>IF(D82="","",(_xlfn.IFERROR(VLOOKUP(F82,Risk!$A$1:$B$3,2,FALSE)*(100%-D82),"")))</f>
      </c>
    </row>
    <row r="83" spans="1:7" ht="18" thickBot="1">
      <c r="A83" s="229" t="s">
        <v>168</v>
      </c>
      <c r="B83" s="230"/>
      <c r="C83" s="230"/>
      <c r="D83" s="230"/>
      <c r="E83" s="230"/>
      <c r="F83" s="230"/>
      <c r="G83" s="108"/>
    </row>
    <row r="84" spans="1:7" ht="15" thickBot="1">
      <c r="A84" s="234" t="s">
        <v>350</v>
      </c>
      <c r="B84" s="235"/>
      <c r="C84" s="235"/>
      <c r="D84" s="235"/>
      <c r="E84" s="235"/>
      <c r="F84" s="235"/>
      <c r="G84" s="119"/>
    </row>
    <row r="85" spans="1:7" ht="66" thickBot="1">
      <c r="A85" s="33">
        <v>301</v>
      </c>
      <c r="B85" s="34">
        <v>3.1</v>
      </c>
      <c r="C85" s="166" t="s">
        <v>351</v>
      </c>
      <c r="D85" s="116"/>
      <c r="E85" s="124"/>
      <c r="F85" s="133"/>
      <c r="G85" s="127">
        <f>IF(D85="","",(_xlfn.IFERROR(VLOOKUP(F85,Risk!$A$1:$B$3,2,FALSE)*(100%-D85),"")))</f>
      </c>
    </row>
    <row r="86" spans="1:7" ht="15" thickBot="1">
      <c r="A86" s="238" t="s">
        <v>352</v>
      </c>
      <c r="B86" s="239"/>
      <c r="C86" s="239"/>
      <c r="D86" s="239"/>
      <c r="E86" s="239"/>
      <c r="F86" s="239"/>
      <c r="G86" s="107"/>
    </row>
    <row r="87" spans="1:7" ht="52.5">
      <c r="A87" s="31">
        <v>302</v>
      </c>
      <c r="B87" s="14">
        <v>3.2</v>
      </c>
      <c r="C87" s="163" t="s">
        <v>353</v>
      </c>
      <c r="D87" s="109"/>
      <c r="E87" s="36"/>
      <c r="F87" s="129"/>
      <c r="G87" s="126">
        <f>IF(D87="","",(_xlfn.IFERROR(VLOOKUP(F87,Risk!$A$1:$B$3,2,FALSE)*(100%-D87),"")))</f>
      </c>
    </row>
    <row r="88" spans="1:7" ht="92.25">
      <c r="A88" s="20">
        <v>303</v>
      </c>
      <c r="B88" s="15">
        <v>3.2</v>
      </c>
      <c r="C88" s="159" t="s">
        <v>169</v>
      </c>
      <c r="D88" s="109"/>
      <c r="E88" s="37"/>
      <c r="F88" s="130"/>
      <c r="G88" s="126">
        <f>IF(D88="","",(_xlfn.IFERROR(VLOOKUP(F88,Risk!$A$1:$B$3,2,FALSE)*(100%-D88),"")))</f>
      </c>
    </row>
    <row r="89" spans="1:7" ht="79.5" thickBot="1">
      <c r="A89" s="32">
        <v>304</v>
      </c>
      <c r="B89" s="16">
        <v>3.2</v>
      </c>
      <c r="C89" s="164" t="s">
        <v>354</v>
      </c>
      <c r="D89" s="116"/>
      <c r="E89" s="123"/>
      <c r="F89" s="131"/>
      <c r="G89" s="127">
        <f>IF(D89="","",(_xlfn.IFERROR(VLOOKUP(F89,Risk!$A$1:$B$3,2,FALSE)*(100%-D89),"")))</f>
      </c>
    </row>
    <row r="90" spans="1:7" ht="15" thickBot="1">
      <c r="A90" s="238" t="s">
        <v>355</v>
      </c>
      <c r="B90" s="239"/>
      <c r="C90" s="239"/>
      <c r="D90" s="239"/>
      <c r="E90" s="239"/>
      <c r="F90" s="239"/>
      <c r="G90" s="107"/>
    </row>
    <row r="91" spans="1:7" ht="53.25" thickBot="1">
      <c r="A91" s="29">
        <v>305</v>
      </c>
      <c r="B91" s="30">
        <v>3.3</v>
      </c>
      <c r="C91" s="166" t="s">
        <v>170</v>
      </c>
      <c r="D91" s="116"/>
      <c r="E91" s="124"/>
      <c r="F91" s="133"/>
      <c r="G91" s="127">
        <f>IF(D91="","",(_xlfn.IFERROR(VLOOKUP(F91,Risk!$A$1:$B$3,2,FALSE)*(100%-D91),"")))</f>
      </c>
    </row>
    <row r="92" spans="1:7" ht="15" thickBot="1">
      <c r="A92" s="211" t="s">
        <v>356</v>
      </c>
      <c r="B92" s="212"/>
      <c r="C92" s="212"/>
      <c r="D92" s="212"/>
      <c r="E92" s="212"/>
      <c r="F92" s="212"/>
      <c r="G92" s="107"/>
    </row>
    <row r="93" spans="1:7" ht="52.5">
      <c r="A93" s="111">
        <v>306</v>
      </c>
      <c r="B93" s="14">
        <v>3.4</v>
      </c>
      <c r="C93" s="163" t="s">
        <v>357</v>
      </c>
      <c r="D93" s="109"/>
      <c r="E93" s="36"/>
      <c r="F93" s="129"/>
      <c r="G93" s="126">
        <f>IF(D93="","",(_xlfn.IFERROR(VLOOKUP(F93,Risk!$A$1:$B$3,2,FALSE)*(100%-D93),"")))</f>
      </c>
    </row>
    <row r="94" spans="1:7" ht="52.5">
      <c r="A94" s="38">
        <v>307</v>
      </c>
      <c r="B94" s="15">
        <v>3.4</v>
      </c>
      <c r="C94" s="159" t="s">
        <v>358</v>
      </c>
      <c r="D94" s="109"/>
      <c r="E94" s="37"/>
      <c r="F94" s="130"/>
      <c r="G94" s="126">
        <f>IF(D94="","",(_xlfn.IFERROR(VLOOKUP(F94,Risk!$A$1:$B$3,2,FALSE)*(100%-D94),"")))</f>
      </c>
    </row>
    <row r="95" spans="1:7" ht="52.5">
      <c r="A95" s="38">
        <v>308</v>
      </c>
      <c r="B95" s="15">
        <v>3.4</v>
      </c>
      <c r="C95" s="159" t="s">
        <v>359</v>
      </c>
      <c r="D95" s="109"/>
      <c r="E95" s="37"/>
      <c r="F95" s="130"/>
      <c r="G95" s="126">
        <f>IF(D95="","",(_xlfn.IFERROR(VLOOKUP(F95,Risk!$A$1:$B$3,2,FALSE)*(100%-D95),"")))</f>
      </c>
    </row>
    <row r="96" spans="1:7" ht="118.5">
      <c r="A96" s="38">
        <v>309</v>
      </c>
      <c r="B96" s="15">
        <v>3.4</v>
      </c>
      <c r="C96" s="159" t="s">
        <v>360</v>
      </c>
      <c r="D96" s="109"/>
      <c r="E96" s="37"/>
      <c r="F96" s="176"/>
      <c r="G96" s="126">
        <f>IF(D96="","",(_xlfn.IFERROR(VLOOKUP(F96,Risk!$A$1:$B$3,2,FALSE)*(100%-D96),"")))</f>
      </c>
    </row>
    <row r="97" spans="1:7" ht="78.75">
      <c r="A97" s="38">
        <v>310</v>
      </c>
      <c r="B97" s="15">
        <v>3.4</v>
      </c>
      <c r="C97" s="159" t="s">
        <v>361</v>
      </c>
      <c r="D97" s="109"/>
      <c r="E97" s="37"/>
      <c r="F97" s="130"/>
      <c r="G97" s="126">
        <f>IF(D97="","",(_xlfn.IFERROR(VLOOKUP(F97,Risk!$A$1:$B$3,2,FALSE)*(100%-D97),"")))</f>
      </c>
    </row>
    <row r="98" spans="1:7" ht="66">
      <c r="A98" s="38">
        <v>311</v>
      </c>
      <c r="B98" s="15">
        <v>3.4</v>
      </c>
      <c r="C98" s="159" t="s">
        <v>171</v>
      </c>
      <c r="D98" s="109"/>
      <c r="E98" s="37"/>
      <c r="F98" s="130"/>
      <c r="G98" s="126">
        <f>IF(D98="","",(_xlfn.IFERROR(VLOOKUP(F98,Risk!$A$1:$B$3,2,FALSE)*(100%-D98),"")))</f>
      </c>
    </row>
    <row r="99" spans="1:7" ht="66">
      <c r="A99" s="38">
        <v>312</v>
      </c>
      <c r="B99" s="15">
        <v>3.4</v>
      </c>
      <c r="C99" s="159" t="s">
        <v>172</v>
      </c>
      <c r="D99" s="109"/>
      <c r="E99" s="37"/>
      <c r="F99" s="130"/>
      <c r="G99" s="126">
        <f>IF(D99="","",(_xlfn.IFERROR(VLOOKUP(F99,Risk!$A$1:$B$3,2,FALSE)*(100%-D99),"")))</f>
      </c>
    </row>
    <row r="100" spans="1:7" ht="66">
      <c r="A100" s="38">
        <v>313</v>
      </c>
      <c r="B100" s="15">
        <v>3.4</v>
      </c>
      <c r="C100" s="159" t="s">
        <v>362</v>
      </c>
      <c r="D100" s="109"/>
      <c r="E100" s="37"/>
      <c r="F100" s="130"/>
      <c r="G100" s="126">
        <f>IF(D100="","",(_xlfn.IFERROR(VLOOKUP(F100,Risk!$A$1:$B$3,2,FALSE)*(100%-D100),"")))</f>
      </c>
    </row>
    <row r="101" spans="1:7" ht="66">
      <c r="A101" s="38">
        <v>314</v>
      </c>
      <c r="B101" s="15">
        <v>3.4</v>
      </c>
      <c r="C101" s="159" t="s">
        <v>173</v>
      </c>
      <c r="D101" s="109"/>
      <c r="E101" s="37"/>
      <c r="F101" s="130"/>
      <c r="G101" s="126">
        <f>IF(D101="","",(_xlfn.IFERROR(VLOOKUP(F101,Risk!$A$1:$B$3,2,FALSE)*(100%-D101),"")))</f>
      </c>
    </row>
    <row r="102" spans="1:7" ht="66">
      <c r="A102" s="38">
        <v>315</v>
      </c>
      <c r="B102" s="15">
        <v>3.4</v>
      </c>
      <c r="C102" s="159" t="s">
        <v>363</v>
      </c>
      <c r="D102" s="109"/>
      <c r="E102" s="37"/>
      <c r="F102" s="130"/>
      <c r="G102" s="126">
        <f>IF(D102="","",(_xlfn.IFERROR(VLOOKUP(F102,Risk!$A$1:$B$3,2,FALSE)*(100%-D102),"")))</f>
      </c>
    </row>
    <row r="103" spans="1:7" ht="52.5">
      <c r="A103" s="38">
        <v>316</v>
      </c>
      <c r="B103" s="15">
        <v>3.4</v>
      </c>
      <c r="C103" s="159" t="s">
        <v>364</v>
      </c>
      <c r="D103" s="109"/>
      <c r="E103" s="37"/>
      <c r="F103" s="130"/>
      <c r="G103" s="126">
        <f>IF(D103="","",(_xlfn.IFERROR(VLOOKUP(F103,Risk!$A$1:$B$3,2,FALSE)*(100%-D103),"")))</f>
      </c>
    </row>
    <row r="104" spans="1:7" ht="39">
      <c r="A104" s="38">
        <v>317</v>
      </c>
      <c r="B104" s="15" t="s">
        <v>273</v>
      </c>
      <c r="C104" s="159" t="s">
        <v>365</v>
      </c>
      <c r="D104" s="109"/>
      <c r="E104" s="37"/>
      <c r="F104" s="130"/>
      <c r="G104" s="126">
        <f>IF(D104="","",(_xlfn.IFERROR(VLOOKUP(F104,Risk!$A$1:$B$3,2,FALSE)*(100%-D104),"")))</f>
      </c>
    </row>
    <row r="105" spans="1:7" ht="52.5">
      <c r="A105" s="38">
        <v>318</v>
      </c>
      <c r="B105" s="15" t="s">
        <v>273</v>
      </c>
      <c r="C105" s="159" t="s">
        <v>174</v>
      </c>
      <c r="D105" s="109"/>
      <c r="E105" s="37"/>
      <c r="F105" s="176"/>
      <c r="G105" s="126">
        <f>IF(D105="","",(_xlfn.IFERROR(VLOOKUP(F105,Risk!$A$1:$B$3,2,FALSE)*(100%-D105),"")))</f>
      </c>
    </row>
    <row r="106" spans="1:7" ht="92.25">
      <c r="A106" s="38">
        <v>319</v>
      </c>
      <c r="B106" s="15" t="s">
        <v>274</v>
      </c>
      <c r="C106" s="159" t="s">
        <v>366</v>
      </c>
      <c r="D106" s="109"/>
      <c r="E106" s="37"/>
      <c r="F106" s="130"/>
      <c r="G106" s="126">
        <f>IF(D106="","",(_xlfn.IFERROR(VLOOKUP(F106,Risk!$A$1:$B$3,2,FALSE)*(100%-D106),"")))</f>
      </c>
    </row>
    <row r="107" spans="1:7" ht="78.75">
      <c r="A107" s="38">
        <v>320</v>
      </c>
      <c r="B107" s="15" t="s">
        <v>275</v>
      </c>
      <c r="C107" s="159" t="s">
        <v>175</v>
      </c>
      <c r="D107" s="109"/>
      <c r="E107" s="193" t="s">
        <v>176</v>
      </c>
      <c r="F107" s="130"/>
      <c r="G107" s="126">
        <f>IF(D107="","",(_xlfn.IFERROR(VLOOKUP(F107,Risk!$A$1:$B$3,2,FALSE)*(100%-D107),"")))</f>
      </c>
    </row>
    <row r="108" spans="1:7" ht="53.25" thickBot="1">
      <c r="A108" s="29">
        <v>321</v>
      </c>
      <c r="B108" s="16" t="s">
        <v>275</v>
      </c>
      <c r="C108" s="164" t="s">
        <v>367</v>
      </c>
      <c r="D108" s="116"/>
      <c r="E108" s="123"/>
      <c r="F108" s="131"/>
      <c r="G108" s="127">
        <f>IF(D108="","",(_xlfn.IFERROR(VLOOKUP(F108,Risk!$A$1:$B$3,2,FALSE)*(100%-D108),"")))</f>
      </c>
    </row>
    <row r="109" spans="1:7" ht="15" thickBot="1">
      <c r="A109" s="211" t="s">
        <v>368</v>
      </c>
      <c r="B109" s="212"/>
      <c r="C109" s="212"/>
      <c r="D109" s="212"/>
      <c r="E109" s="212"/>
      <c r="F109" s="212"/>
      <c r="G109" s="107"/>
    </row>
    <row r="110" spans="1:7" ht="66">
      <c r="A110" s="111">
        <v>322</v>
      </c>
      <c r="B110" s="14" t="s">
        <v>276</v>
      </c>
      <c r="C110" s="163" t="s">
        <v>183</v>
      </c>
      <c r="D110" s="109"/>
      <c r="E110" s="36"/>
      <c r="F110" s="129"/>
      <c r="G110" s="126">
        <f>IF(D110="","",(_xlfn.IFERROR(VLOOKUP(F110,Risk!$A$1:$B$3,2,FALSE)*(100%-D110),"")))</f>
      </c>
    </row>
    <row r="111" spans="1:7" ht="52.5">
      <c r="A111" s="38">
        <v>323</v>
      </c>
      <c r="B111" s="15" t="s">
        <v>276</v>
      </c>
      <c r="C111" s="159" t="s">
        <v>369</v>
      </c>
      <c r="D111" s="109"/>
      <c r="E111" s="37"/>
      <c r="F111" s="130"/>
      <c r="G111" s="126">
        <f>IF(D111="","",(_xlfn.IFERROR(VLOOKUP(F111,Risk!$A$1:$B$3,2,FALSE)*(100%-D111),"")))</f>
      </c>
    </row>
    <row r="112" spans="1:7" ht="78.75">
      <c r="A112" s="38">
        <v>324</v>
      </c>
      <c r="B112" s="15" t="s">
        <v>276</v>
      </c>
      <c r="C112" s="159" t="s">
        <v>177</v>
      </c>
      <c r="D112" s="109"/>
      <c r="E112" s="37"/>
      <c r="F112" s="130"/>
      <c r="G112" s="126">
        <f>IF(D112="","",(_xlfn.IFERROR(VLOOKUP(F112,Risk!$A$1:$B$3,2,FALSE)*(100%-D112),"")))</f>
      </c>
    </row>
    <row r="113" spans="1:7" ht="78.75">
      <c r="A113" s="38">
        <v>325</v>
      </c>
      <c r="B113" s="15" t="s">
        <v>276</v>
      </c>
      <c r="C113" s="159" t="s">
        <v>178</v>
      </c>
      <c r="D113" s="109"/>
      <c r="E113" s="37"/>
      <c r="F113" s="130"/>
      <c r="G113" s="126">
        <f>IF(D113="","",(_xlfn.IFERROR(VLOOKUP(F113,Risk!$A$1:$B$3,2,FALSE)*(100%-D113),"")))</f>
      </c>
    </row>
    <row r="114" spans="1:7" ht="52.5">
      <c r="A114" s="38">
        <v>326</v>
      </c>
      <c r="B114" s="15" t="s">
        <v>276</v>
      </c>
      <c r="C114" s="159" t="s">
        <v>182</v>
      </c>
      <c r="D114" s="109"/>
      <c r="E114" s="37"/>
      <c r="F114" s="130"/>
      <c r="G114" s="126">
        <f>IF(D114="","",(_xlfn.IFERROR(VLOOKUP(F114,Risk!$A$1:$B$3,2,FALSE)*(100%-D114),"")))</f>
      </c>
    </row>
    <row r="115" spans="1:7" ht="52.5">
      <c r="A115" s="38">
        <v>327</v>
      </c>
      <c r="B115" s="15" t="s">
        <v>277</v>
      </c>
      <c r="C115" s="159" t="s">
        <v>370</v>
      </c>
      <c r="D115" s="109"/>
      <c r="E115" s="37"/>
      <c r="F115" s="130"/>
      <c r="G115" s="126">
        <f>IF(D115="","",(_xlfn.IFERROR(VLOOKUP(F115,Risk!$A$1:$B$3,2,FALSE)*(100%-D115),"")))</f>
      </c>
    </row>
    <row r="116" spans="1:7" ht="66">
      <c r="A116" s="38">
        <v>328</v>
      </c>
      <c r="B116" s="15" t="s">
        <v>277</v>
      </c>
      <c r="C116" s="159" t="s">
        <v>179</v>
      </c>
      <c r="D116" s="109"/>
      <c r="E116" s="37"/>
      <c r="F116" s="130"/>
      <c r="G116" s="126">
        <f>IF(D116="","",(_xlfn.IFERROR(VLOOKUP(F116,Risk!$A$1:$B$3,2,FALSE)*(100%-D116),"")))</f>
      </c>
    </row>
    <row r="117" spans="1:7" ht="52.5">
      <c r="A117" s="38">
        <v>329</v>
      </c>
      <c r="B117" s="15" t="s">
        <v>277</v>
      </c>
      <c r="C117" s="159" t="s">
        <v>180</v>
      </c>
      <c r="D117" s="109"/>
      <c r="E117" s="37"/>
      <c r="F117" s="130"/>
      <c r="G117" s="126">
        <f>IF(D117="","",(_xlfn.IFERROR(VLOOKUP(F117,Risk!$A$1:$B$3,2,FALSE)*(100%-D117),"")))</f>
      </c>
    </row>
    <row r="118" spans="1:7" ht="52.5">
      <c r="A118" s="38">
        <v>330</v>
      </c>
      <c r="B118" s="15" t="s">
        <v>277</v>
      </c>
      <c r="C118" s="159" t="s">
        <v>371</v>
      </c>
      <c r="D118" s="109"/>
      <c r="E118" s="37"/>
      <c r="F118" s="130"/>
      <c r="G118" s="126">
        <f>IF(D118="","",(_xlfn.IFERROR(VLOOKUP(F118,Risk!$A$1:$B$3,2,FALSE)*(100%-D118),"")))</f>
      </c>
    </row>
    <row r="119" spans="1:7" ht="52.5">
      <c r="A119" s="38">
        <v>331</v>
      </c>
      <c r="B119" s="15" t="s">
        <v>277</v>
      </c>
      <c r="C119" s="159" t="s">
        <v>372</v>
      </c>
      <c r="D119" s="109"/>
      <c r="E119" s="37"/>
      <c r="F119" s="130"/>
      <c r="G119" s="126">
        <f>IF(D119="","",(_xlfn.IFERROR(VLOOKUP(F119,Risk!$A$1:$B$3,2,FALSE)*(100%-D119),"")))</f>
      </c>
    </row>
    <row r="120" spans="1:7" ht="52.5">
      <c r="A120" s="38">
        <v>332</v>
      </c>
      <c r="B120" s="15" t="s">
        <v>277</v>
      </c>
      <c r="C120" s="159" t="s">
        <v>181</v>
      </c>
      <c r="D120" s="109"/>
      <c r="E120" s="37"/>
      <c r="F120" s="130"/>
      <c r="G120" s="126">
        <f>IF(D120="","",(_xlfn.IFERROR(VLOOKUP(F120,Risk!$A$1:$B$3,2,FALSE)*(100%-D120),"")))</f>
      </c>
    </row>
    <row r="121" spans="1:7" ht="92.25">
      <c r="A121" s="38">
        <v>333</v>
      </c>
      <c r="B121" s="15" t="s">
        <v>277</v>
      </c>
      <c r="C121" s="159" t="s">
        <v>373</v>
      </c>
      <c r="D121" s="109"/>
      <c r="E121" s="37"/>
      <c r="F121" s="130"/>
      <c r="G121" s="126">
        <f>IF(D121="","",(_xlfn.IFERROR(VLOOKUP(F121,Risk!$A$1:$B$3,2,FALSE)*(100%-D121),"")))</f>
      </c>
    </row>
    <row r="122" spans="1:7" ht="52.5">
      <c r="A122" s="38">
        <v>334</v>
      </c>
      <c r="B122" s="15" t="s">
        <v>277</v>
      </c>
      <c r="C122" s="159" t="s">
        <v>184</v>
      </c>
      <c r="D122" s="109"/>
      <c r="E122" s="37"/>
      <c r="F122" s="130"/>
      <c r="G122" s="126">
        <f>IF(D122="","",(_xlfn.IFERROR(VLOOKUP(F122,Risk!$A$1:$B$3,2,FALSE)*(100%-D122),"")))</f>
      </c>
    </row>
    <row r="123" spans="1:7" ht="52.5">
      <c r="A123" s="38">
        <v>335</v>
      </c>
      <c r="B123" s="15" t="s">
        <v>277</v>
      </c>
      <c r="C123" s="159" t="s">
        <v>185</v>
      </c>
      <c r="D123" s="109"/>
      <c r="E123" s="37"/>
      <c r="F123" s="130"/>
      <c r="G123" s="126">
        <f>IF(D123="","",(_xlfn.IFERROR(VLOOKUP(F123,Risk!$A$1:$B$3,2,FALSE)*(100%-D123),"")))</f>
      </c>
    </row>
    <row r="124" spans="1:7" ht="39">
      <c r="A124" s="38">
        <v>336</v>
      </c>
      <c r="B124" s="15" t="s">
        <v>278</v>
      </c>
      <c r="C124" s="159" t="s">
        <v>374</v>
      </c>
      <c r="D124" s="109"/>
      <c r="E124" s="37"/>
      <c r="F124" s="130"/>
      <c r="G124" s="126">
        <f>IF(D124="","",(_xlfn.IFERROR(VLOOKUP(F124,Risk!$A$1:$B$3,2,FALSE)*(100%-D124),"")))</f>
      </c>
    </row>
    <row r="125" spans="1:7" ht="66">
      <c r="A125" s="38">
        <v>337</v>
      </c>
      <c r="B125" s="15" t="s">
        <v>278</v>
      </c>
      <c r="C125" s="159" t="s">
        <v>187</v>
      </c>
      <c r="D125" s="109"/>
      <c r="E125" s="193" t="s">
        <v>186</v>
      </c>
      <c r="F125" s="130"/>
      <c r="G125" s="126">
        <f>IF(D125="","",(_xlfn.IFERROR(VLOOKUP(F125,Risk!$A$1:$B$3,2,FALSE)*(100%-D125),"")))</f>
      </c>
    </row>
    <row r="126" spans="1:7" ht="52.5">
      <c r="A126" s="38">
        <v>338</v>
      </c>
      <c r="B126" s="15" t="s">
        <v>278</v>
      </c>
      <c r="C126" s="159" t="s">
        <v>375</v>
      </c>
      <c r="D126" s="109"/>
      <c r="E126" s="37"/>
      <c r="F126" s="130"/>
      <c r="G126" s="126">
        <f>IF(D126="","",(_xlfn.IFERROR(VLOOKUP(F126,Risk!$A$1:$B$3,2,FALSE)*(100%-D126),"")))</f>
      </c>
    </row>
    <row r="127" spans="1:7" ht="53.25" thickBot="1">
      <c r="A127" s="110">
        <v>339</v>
      </c>
      <c r="B127" s="16" t="s">
        <v>279</v>
      </c>
      <c r="C127" s="164" t="s">
        <v>376</v>
      </c>
      <c r="D127" s="116"/>
      <c r="E127" s="124"/>
      <c r="F127" s="131"/>
      <c r="G127" s="127">
        <f>IF(D127="","",(_xlfn.IFERROR(VLOOKUP(F127,Risk!$A$1:$B$3,2,FALSE)*(100%-D127),"")))</f>
      </c>
    </row>
    <row r="128" spans="1:7" ht="18" thickBot="1">
      <c r="A128" s="209" t="s">
        <v>377</v>
      </c>
      <c r="B128" s="210"/>
      <c r="C128" s="210"/>
      <c r="D128" s="210"/>
      <c r="E128" s="210"/>
      <c r="F128" s="210"/>
      <c r="G128" s="108"/>
    </row>
    <row r="129" spans="1:7" ht="15" thickBot="1">
      <c r="A129" s="207" t="s">
        <v>378</v>
      </c>
      <c r="B129" s="208"/>
      <c r="C129" s="208"/>
      <c r="D129" s="208"/>
      <c r="E129" s="208"/>
      <c r="F129" s="208"/>
      <c r="G129" s="119"/>
    </row>
    <row r="130" spans="1:7" ht="53.25" thickBot="1">
      <c r="A130" s="29">
        <v>401</v>
      </c>
      <c r="B130" s="30">
        <v>4.1</v>
      </c>
      <c r="C130" s="166" t="s">
        <v>379</v>
      </c>
      <c r="D130" s="116"/>
      <c r="E130" s="124"/>
      <c r="F130" s="133"/>
      <c r="G130" s="127">
        <f>IF(D130="","",(_xlfn.IFERROR(VLOOKUP(F130,Risk!$A$1:$B$3,2,FALSE)*(100%-D130),"")))</f>
      </c>
    </row>
    <row r="131" spans="1:7" ht="15" thickBot="1">
      <c r="A131" s="211" t="s">
        <v>380</v>
      </c>
      <c r="B131" s="212"/>
      <c r="C131" s="212"/>
      <c r="D131" s="212"/>
      <c r="E131" s="212"/>
      <c r="F131" s="212"/>
      <c r="G131" s="107"/>
    </row>
    <row r="132" spans="1:7" ht="52.5">
      <c r="A132" s="111">
        <v>402</v>
      </c>
      <c r="B132" s="117">
        <v>4.2</v>
      </c>
      <c r="C132" s="163" t="s">
        <v>381</v>
      </c>
      <c r="D132" s="109"/>
      <c r="E132" s="36"/>
      <c r="F132" s="129"/>
      <c r="G132" s="126">
        <f>IF(D132="","",(_xlfn.IFERROR(VLOOKUP(F132,Risk!$A$1:$B$3,2,FALSE)*(100%-D132),"")))</f>
      </c>
    </row>
    <row r="133" spans="1:7" ht="93" thickBot="1">
      <c r="A133" s="110">
        <v>403</v>
      </c>
      <c r="B133" s="23">
        <v>4.2</v>
      </c>
      <c r="C133" s="164" t="s">
        <v>188</v>
      </c>
      <c r="D133" s="116"/>
      <c r="E133" s="124"/>
      <c r="F133" s="131"/>
      <c r="G133" s="127">
        <f>IF(D133="","",(_xlfn.IFERROR(VLOOKUP(F133,Risk!$A$1:$B$3,2,FALSE)*(100%-D133),"")))</f>
      </c>
    </row>
    <row r="134" spans="1:7" ht="15" thickBot="1">
      <c r="A134" s="211" t="s">
        <v>382</v>
      </c>
      <c r="B134" s="212"/>
      <c r="C134" s="212"/>
      <c r="D134" s="212"/>
      <c r="E134" s="212"/>
      <c r="F134" s="212"/>
      <c r="G134" s="107"/>
    </row>
    <row r="135" spans="1:7" ht="78.75">
      <c r="A135" s="111">
        <v>404</v>
      </c>
      <c r="B135" s="117">
        <v>4.3</v>
      </c>
      <c r="C135" s="163" t="s">
        <v>513</v>
      </c>
      <c r="D135" s="109"/>
      <c r="E135" s="118"/>
      <c r="F135" s="129"/>
      <c r="G135" s="126">
        <f>IF(D135="","",(_xlfn.IFERROR(VLOOKUP(F135,Risk!$A$1:$B$3,2,FALSE)*(100%-D135),"")))</f>
      </c>
    </row>
    <row r="136" spans="1:7" ht="52.5">
      <c r="A136" s="38">
        <v>405</v>
      </c>
      <c r="B136" s="15">
        <v>4.3</v>
      </c>
      <c r="C136" s="159" t="s">
        <v>514</v>
      </c>
      <c r="D136" s="109"/>
      <c r="E136" s="47"/>
      <c r="F136" s="130"/>
      <c r="G136" s="126">
        <f>IF(D136="","",(_xlfn.IFERROR(VLOOKUP(F136,Risk!$A$1:$B$3,2,FALSE)*(100%-D136),"")))</f>
      </c>
    </row>
    <row r="137" spans="1:7" ht="52.5">
      <c r="A137" s="38">
        <v>406</v>
      </c>
      <c r="B137" s="17">
        <v>4.3</v>
      </c>
      <c r="C137" s="159" t="s">
        <v>515</v>
      </c>
      <c r="D137" s="109"/>
      <c r="E137" s="47"/>
      <c r="F137" s="130"/>
      <c r="G137" s="126">
        <f>IF(D137="","",(_xlfn.IFERROR(VLOOKUP(F137,Risk!$A$1:$B$3,2,FALSE)*(100%-D137),"")))</f>
      </c>
    </row>
    <row r="138" spans="1:7" ht="52.5">
      <c r="A138" s="38">
        <v>407</v>
      </c>
      <c r="B138" s="17">
        <v>4.3</v>
      </c>
      <c r="C138" s="159" t="s">
        <v>516</v>
      </c>
      <c r="D138" s="109"/>
      <c r="E138" s="47"/>
      <c r="F138" s="130"/>
      <c r="G138" s="126">
        <f>IF(D138="","",(_xlfn.IFERROR(VLOOKUP(F138,Risk!$A$1:$B$3,2,FALSE)*(100%-D138),"")))</f>
      </c>
    </row>
    <row r="139" spans="1:7" ht="52.5">
      <c r="A139" s="38">
        <v>408</v>
      </c>
      <c r="B139" s="17">
        <v>4.3</v>
      </c>
      <c r="C139" s="159" t="s">
        <v>189</v>
      </c>
      <c r="D139" s="109"/>
      <c r="E139" s="37"/>
      <c r="F139" s="130"/>
      <c r="G139" s="126">
        <f>IF(D139="","",(_xlfn.IFERROR(VLOOKUP(F139,Risk!$A$1:$B$3,2,FALSE)*(100%-D139),"")))</f>
      </c>
    </row>
    <row r="140" spans="1:7" ht="53.25" thickBot="1">
      <c r="A140" s="110">
        <v>409</v>
      </c>
      <c r="B140" s="23">
        <v>4.3</v>
      </c>
      <c r="C140" s="164" t="s">
        <v>517</v>
      </c>
      <c r="D140" s="116"/>
      <c r="E140" s="47"/>
      <c r="F140" s="131"/>
      <c r="G140" s="127">
        <f>IF(D140="","",(_xlfn.IFERROR(VLOOKUP(F140,Risk!$A$1:$B$3,2,FALSE)*(100%-D140),"")))</f>
      </c>
    </row>
    <row r="141" spans="1:7" ht="15" thickBot="1">
      <c r="A141" s="211" t="s">
        <v>41</v>
      </c>
      <c r="B141" s="212"/>
      <c r="C141" s="212"/>
      <c r="D141" s="212"/>
      <c r="E141" s="212"/>
      <c r="F141" s="212"/>
      <c r="G141" s="107"/>
    </row>
    <row r="142" spans="1:7" ht="52.5">
      <c r="A142" s="111">
        <v>410</v>
      </c>
      <c r="B142" s="117">
        <v>4.4</v>
      </c>
      <c r="C142" s="163" t="s">
        <v>518</v>
      </c>
      <c r="D142" s="109"/>
      <c r="E142" s="118"/>
      <c r="F142" s="129"/>
      <c r="G142" s="126">
        <f>IF(D142="","",(_xlfn.IFERROR(VLOOKUP(F142,Risk!$A$1:$B$3,2,FALSE)*(100%-D142),"")))</f>
      </c>
    </row>
    <row r="143" spans="1:7" ht="66">
      <c r="A143" s="38">
        <v>411</v>
      </c>
      <c r="B143" s="17">
        <v>4.4</v>
      </c>
      <c r="C143" s="159" t="s">
        <v>519</v>
      </c>
      <c r="D143" s="109"/>
      <c r="E143" s="47"/>
      <c r="F143" s="130"/>
      <c r="G143" s="126">
        <f>IF(D143="","",(_xlfn.IFERROR(VLOOKUP(F143,Risk!$A$1:$B$3,2,FALSE)*(100%-D143),"")))</f>
      </c>
    </row>
    <row r="144" spans="1:7" ht="66">
      <c r="A144" s="38">
        <v>412</v>
      </c>
      <c r="B144" s="17">
        <v>4.4</v>
      </c>
      <c r="C144" s="159" t="s">
        <v>520</v>
      </c>
      <c r="D144" s="109"/>
      <c r="E144" s="47"/>
      <c r="F144" s="130"/>
      <c r="G144" s="126">
        <f>IF(D144="","",(_xlfn.IFERROR(VLOOKUP(F144,Risk!$A$1:$B$3,2,FALSE)*(100%-D144),"")))</f>
      </c>
    </row>
    <row r="145" spans="1:7" ht="52.5">
      <c r="A145" s="38">
        <v>413</v>
      </c>
      <c r="B145" s="17">
        <v>4.4</v>
      </c>
      <c r="C145" s="159" t="s">
        <v>42</v>
      </c>
      <c r="D145" s="109"/>
      <c r="E145" s="47"/>
      <c r="F145" s="130"/>
      <c r="G145" s="126">
        <f>IF(D145="","",(_xlfn.IFERROR(VLOOKUP(F145,Risk!$A$1:$B$3,2,FALSE)*(100%-D145),"")))</f>
      </c>
    </row>
    <row r="146" spans="1:7" ht="78.75">
      <c r="A146" s="38">
        <v>414</v>
      </c>
      <c r="B146" s="17">
        <v>4.4</v>
      </c>
      <c r="C146" s="159" t="s">
        <v>521</v>
      </c>
      <c r="D146" s="109"/>
      <c r="E146" s="47"/>
      <c r="F146" s="130"/>
      <c r="G146" s="126">
        <f>IF(D146="","",(_xlfn.IFERROR(VLOOKUP(F146,Risk!$A$1:$B$3,2,FALSE)*(100%-D146),"")))</f>
      </c>
    </row>
    <row r="147" spans="1:7" ht="52.5">
      <c r="A147" s="38">
        <v>415</v>
      </c>
      <c r="B147" s="17">
        <v>4.4</v>
      </c>
      <c r="C147" s="159" t="s">
        <v>522</v>
      </c>
      <c r="D147" s="109"/>
      <c r="E147" s="47"/>
      <c r="F147" s="130"/>
      <c r="G147" s="126">
        <f>IF(D147="","",(_xlfn.IFERROR(VLOOKUP(F147,Risk!$A$1:$B$3,2,FALSE)*(100%-D147),"")))</f>
      </c>
    </row>
    <row r="148" spans="1:7" ht="92.25">
      <c r="A148" s="38">
        <v>416</v>
      </c>
      <c r="B148" s="17">
        <v>4.4</v>
      </c>
      <c r="C148" s="159" t="s">
        <v>190</v>
      </c>
      <c r="D148" s="109"/>
      <c r="E148" s="47"/>
      <c r="F148" s="130"/>
      <c r="G148" s="126">
        <f>IF(D148="","",(_xlfn.IFERROR(VLOOKUP(F148,Risk!$A$1:$B$3,2,FALSE)*(100%-D148),"")))</f>
      </c>
    </row>
    <row r="149" spans="1:7" ht="92.25">
      <c r="A149" s="38">
        <v>417</v>
      </c>
      <c r="B149" s="17">
        <v>4.4</v>
      </c>
      <c r="C149" s="159" t="s">
        <v>523</v>
      </c>
      <c r="D149" s="109"/>
      <c r="E149" s="47"/>
      <c r="F149" s="130"/>
      <c r="G149" s="126">
        <f>IF(D149="","",(_xlfn.IFERROR(VLOOKUP(F149,Risk!$A$1:$B$3,2,FALSE)*(100%-D149),"")))</f>
      </c>
    </row>
    <row r="150" spans="1:7" ht="52.5">
      <c r="A150" s="38">
        <v>418</v>
      </c>
      <c r="B150" s="17">
        <v>4.4</v>
      </c>
      <c r="C150" s="159" t="s">
        <v>43</v>
      </c>
      <c r="D150" s="109"/>
      <c r="E150" s="47"/>
      <c r="F150" s="130"/>
      <c r="G150" s="126">
        <f>IF(D150="","",(_xlfn.IFERROR(VLOOKUP(F150,Risk!$A$1:$B$3,2,FALSE)*(100%-D150),"")))</f>
      </c>
    </row>
    <row r="151" spans="1:7" ht="66">
      <c r="A151" s="38">
        <v>419</v>
      </c>
      <c r="B151" s="17">
        <v>4.4</v>
      </c>
      <c r="C151" s="159" t="s">
        <v>44</v>
      </c>
      <c r="D151" s="109"/>
      <c r="E151" s="47"/>
      <c r="F151" s="130"/>
      <c r="G151" s="126">
        <f>IF(D151="","",(_xlfn.IFERROR(VLOOKUP(F151,Risk!$A$1:$B$3,2,FALSE)*(100%-D151),"")))</f>
      </c>
    </row>
    <row r="152" spans="1:7" ht="52.5">
      <c r="A152" s="38">
        <v>420</v>
      </c>
      <c r="B152" s="17">
        <v>4.4</v>
      </c>
      <c r="C152" s="159" t="s">
        <v>524</v>
      </c>
      <c r="D152" s="109"/>
      <c r="E152" s="47"/>
      <c r="F152" s="130"/>
      <c r="G152" s="126">
        <f>IF(D152="","",(_xlfn.IFERROR(VLOOKUP(F152,Risk!$A$1:$B$3,2,FALSE)*(100%-D152),"")))</f>
      </c>
    </row>
    <row r="153" spans="1:7" ht="66" thickBot="1">
      <c r="A153" s="110">
        <v>421</v>
      </c>
      <c r="B153" s="23">
        <v>4.4</v>
      </c>
      <c r="C153" s="164" t="s">
        <v>525</v>
      </c>
      <c r="D153" s="116"/>
      <c r="E153" s="47"/>
      <c r="F153" s="131"/>
      <c r="G153" s="127">
        <f>IF(D153="","",(_xlfn.IFERROR(VLOOKUP(F153,Risk!$A$1:$B$3,2,FALSE)*(100%-D153),"")))</f>
      </c>
    </row>
    <row r="154" spans="1:7" ht="15" thickBot="1">
      <c r="A154" s="211" t="s">
        <v>526</v>
      </c>
      <c r="B154" s="212"/>
      <c r="C154" s="212"/>
      <c r="D154" s="212"/>
      <c r="E154" s="212"/>
      <c r="F154" s="212"/>
      <c r="G154" s="107"/>
    </row>
    <row r="155" spans="1:7" ht="92.25">
      <c r="A155" s="111">
        <v>422</v>
      </c>
      <c r="B155" s="14">
        <v>4.5</v>
      </c>
      <c r="C155" s="163" t="s">
        <v>527</v>
      </c>
      <c r="D155" s="109"/>
      <c r="E155" s="118"/>
      <c r="F155" s="129"/>
      <c r="G155" s="126">
        <f>IF(D155="","",(_xlfn.IFERROR(VLOOKUP(F155,Risk!$A$1:$B$3,2,FALSE)*(100%-D155),"")))</f>
      </c>
    </row>
    <row r="156" spans="1:7" ht="52.5">
      <c r="A156" s="38">
        <v>423</v>
      </c>
      <c r="B156" s="15">
        <v>4.5</v>
      </c>
      <c r="C156" s="159" t="s">
        <v>528</v>
      </c>
      <c r="D156" s="109"/>
      <c r="E156" s="47"/>
      <c r="F156" s="130"/>
      <c r="G156" s="126">
        <f>IF(D156="","",(_xlfn.IFERROR(VLOOKUP(F156,Risk!$A$1:$B$3,2,FALSE)*(100%-D156),"")))</f>
      </c>
    </row>
    <row r="157" spans="1:7" ht="105">
      <c r="A157" s="38">
        <v>424</v>
      </c>
      <c r="B157" s="15">
        <v>4.5</v>
      </c>
      <c r="C157" s="159" t="s">
        <v>529</v>
      </c>
      <c r="D157" s="109"/>
      <c r="E157" s="47"/>
      <c r="F157" s="130"/>
      <c r="G157" s="126">
        <f>IF(D157="","",(_xlfn.IFERROR(VLOOKUP(F157,Risk!$A$1:$B$3,2,FALSE)*(100%-D157),"")))</f>
      </c>
    </row>
    <row r="158" spans="1:7" ht="52.5">
      <c r="A158" s="38">
        <v>425</v>
      </c>
      <c r="B158" s="15">
        <v>4.5</v>
      </c>
      <c r="C158" s="159" t="s">
        <v>530</v>
      </c>
      <c r="D158" s="109"/>
      <c r="E158" s="47"/>
      <c r="F158" s="130"/>
      <c r="G158" s="126">
        <f>IF(D158="","",(_xlfn.IFERROR(VLOOKUP(F158,Risk!$A$1:$B$3,2,FALSE)*(100%-D158),"")))</f>
      </c>
    </row>
    <row r="159" spans="1:7" ht="78.75">
      <c r="A159" s="38">
        <v>426</v>
      </c>
      <c r="B159" s="15">
        <v>4.5</v>
      </c>
      <c r="C159" s="159" t="s">
        <v>45</v>
      </c>
      <c r="D159" s="109"/>
      <c r="E159" s="37"/>
      <c r="F159" s="130"/>
      <c r="G159" s="126">
        <f>IF(D159="","",(_xlfn.IFERROR(VLOOKUP(F159,Risk!$A$1:$B$3,2,FALSE)*(100%-D159),"")))</f>
      </c>
    </row>
    <row r="160" spans="1:7" ht="39.75" thickBot="1">
      <c r="A160" s="110">
        <v>427</v>
      </c>
      <c r="B160" s="16">
        <v>4.5</v>
      </c>
      <c r="C160" s="164" t="s">
        <v>531</v>
      </c>
      <c r="D160" s="116"/>
      <c r="E160" s="47"/>
      <c r="F160" s="131"/>
      <c r="G160" s="127">
        <f>IF(D160="","",(_xlfn.IFERROR(VLOOKUP(F160,Risk!$A$1:$B$3,2,FALSE)*(100%-D160),"")))</f>
      </c>
    </row>
    <row r="161" spans="1:7" ht="15" thickBot="1">
      <c r="A161" s="211" t="s">
        <v>537</v>
      </c>
      <c r="B161" s="212"/>
      <c r="C161" s="212"/>
      <c r="D161" s="212"/>
      <c r="E161" s="212"/>
      <c r="F161" s="212"/>
      <c r="G161" s="107"/>
    </row>
    <row r="162" spans="1:7" ht="79.5" thickBot="1">
      <c r="A162" s="29">
        <v>428</v>
      </c>
      <c r="B162" s="30">
        <v>4.6</v>
      </c>
      <c r="C162" s="166" t="s">
        <v>532</v>
      </c>
      <c r="D162" s="116"/>
      <c r="E162" s="118"/>
      <c r="F162" s="133"/>
      <c r="G162" s="128">
        <f>IF(D162="","",(_xlfn.IFERROR(VLOOKUP(F162,Risk!$A$1:$B$3,2,FALSE)*(100%-D162),"")))</f>
      </c>
    </row>
    <row r="163" spans="1:7" ht="18" thickBot="1">
      <c r="A163" s="209" t="s">
        <v>533</v>
      </c>
      <c r="B163" s="210"/>
      <c r="C163" s="210"/>
      <c r="D163" s="210"/>
      <c r="E163" s="210"/>
      <c r="F163" s="210"/>
      <c r="G163" s="108"/>
    </row>
    <row r="164" spans="1:7" ht="15" thickBot="1">
      <c r="A164" s="207" t="s">
        <v>534</v>
      </c>
      <c r="B164" s="208"/>
      <c r="C164" s="208"/>
      <c r="D164" s="208"/>
      <c r="E164" s="208"/>
      <c r="F164" s="208"/>
      <c r="G164" s="119"/>
    </row>
    <row r="165" spans="1:7" ht="66">
      <c r="A165" s="111">
        <v>501</v>
      </c>
      <c r="B165" s="117">
        <v>5.2</v>
      </c>
      <c r="C165" s="163" t="s">
        <v>535</v>
      </c>
      <c r="D165" s="109"/>
      <c r="E165" s="118"/>
      <c r="F165" s="129"/>
      <c r="G165" s="126">
        <f>IF(D165="","",(_xlfn.IFERROR(VLOOKUP(F165,Risk!$A$1:$B$3,2,FALSE)*(100%-D165),"")))</f>
      </c>
    </row>
    <row r="166" spans="1:7" ht="92.25">
      <c r="A166" s="38">
        <v>502</v>
      </c>
      <c r="B166" s="17" t="s">
        <v>280</v>
      </c>
      <c r="C166" s="159" t="s">
        <v>46</v>
      </c>
      <c r="D166" s="109"/>
      <c r="E166" s="47"/>
      <c r="F166" s="130"/>
      <c r="G166" s="126">
        <f>IF(D166="","",(_xlfn.IFERROR(VLOOKUP(F166,Risk!$A$1:$B$3,2,FALSE)*(100%-D166),"")))</f>
      </c>
    </row>
    <row r="167" spans="1:7" ht="66">
      <c r="A167" s="38">
        <v>503</v>
      </c>
      <c r="B167" s="17" t="s">
        <v>280</v>
      </c>
      <c r="C167" s="159" t="s">
        <v>536</v>
      </c>
      <c r="D167" s="109"/>
      <c r="E167" s="47"/>
      <c r="F167" s="130"/>
      <c r="G167" s="126">
        <f>IF(D167="","",(_xlfn.IFERROR(VLOOKUP(F167,Risk!$A$1:$B$3,2,FALSE)*(100%-D167),"")))</f>
      </c>
    </row>
    <row r="168" spans="1:7" ht="78.75">
      <c r="A168" s="38">
        <v>504</v>
      </c>
      <c r="B168" s="17" t="s">
        <v>280</v>
      </c>
      <c r="C168" s="159" t="s">
        <v>47</v>
      </c>
      <c r="D168" s="109"/>
      <c r="E168" s="47"/>
      <c r="F168" s="130"/>
      <c r="G168" s="126">
        <f>IF(D168="","",(_xlfn.IFERROR(VLOOKUP(F168,Risk!$A$1:$B$3,2,FALSE)*(100%-D168),"")))</f>
      </c>
    </row>
    <row r="169" spans="1:7" ht="39.75" thickBot="1">
      <c r="A169" s="110">
        <v>505</v>
      </c>
      <c r="B169" s="23" t="s">
        <v>280</v>
      </c>
      <c r="C169" s="164" t="s">
        <v>538</v>
      </c>
      <c r="D169" s="116"/>
      <c r="E169" s="47"/>
      <c r="F169" s="131"/>
      <c r="G169" s="127">
        <f>IF(D169="","",(_xlfn.IFERROR(VLOOKUP(F169,Risk!$A$1:$B$3,2,FALSE)*(100%-D169),"")))</f>
      </c>
    </row>
    <row r="170" spans="1:7" ht="15" thickBot="1">
      <c r="A170" s="211" t="s">
        <v>539</v>
      </c>
      <c r="B170" s="212"/>
      <c r="C170" s="212"/>
      <c r="D170" s="212"/>
      <c r="E170" s="212"/>
      <c r="F170" s="212"/>
      <c r="G170" s="107"/>
    </row>
    <row r="171" spans="1:7" ht="52.5">
      <c r="A171" s="111">
        <v>506</v>
      </c>
      <c r="B171" s="117" t="s">
        <v>281</v>
      </c>
      <c r="C171" s="163" t="s">
        <v>48</v>
      </c>
      <c r="D171" s="109"/>
      <c r="E171" s="118"/>
      <c r="F171" s="129"/>
      <c r="G171" s="126">
        <f>IF(D171="","",(_xlfn.IFERROR(VLOOKUP(F171,Risk!$A$1:$B$3,2,FALSE)*(100%-D171),"")))</f>
      </c>
    </row>
    <row r="172" spans="1:7" ht="92.25">
      <c r="A172" s="38">
        <v>507</v>
      </c>
      <c r="B172" s="17" t="s">
        <v>281</v>
      </c>
      <c r="C172" s="159" t="s">
        <v>49</v>
      </c>
      <c r="D172" s="109"/>
      <c r="E172" s="47"/>
      <c r="F172" s="130"/>
      <c r="G172" s="126">
        <f>IF(D172="","",(_xlfn.IFERROR(VLOOKUP(F172,Risk!$A$1:$B$3,2,FALSE)*(100%-D172),"")))</f>
      </c>
    </row>
    <row r="173" spans="1:7" ht="66">
      <c r="A173" s="38">
        <v>508</v>
      </c>
      <c r="B173" s="17" t="s">
        <v>281</v>
      </c>
      <c r="C173" s="159" t="s">
        <v>540</v>
      </c>
      <c r="D173" s="109"/>
      <c r="E173" s="47"/>
      <c r="F173" s="130"/>
      <c r="G173" s="126">
        <f>IF(D173="","",(_xlfn.IFERROR(VLOOKUP(F173,Risk!$A$1:$B$3,2,FALSE)*(100%-D173),"")))</f>
      </c>
    </row>
    <row r="174" spans="1:7" ht="66">
      <c r="A174" s="38">
        <v>509</v>
      </c>
      <c r="B174" s="17" t="s">
        <v>281</v>
      </c>
      <c r="C174" s="159" t="s">
        <v>541</v>
      </c>
      <c r="D174" s="109"/>
      <c r="E174" s="47"/>
      <c r="F174" s="130"/>
      <c r="G174" s="126">
        <f>IF(D174="","",(_xlfn.IFERROR(VLOOKUP(F174,Risk!$A$1:$B$3,2,FALSE)*(100%-D174),"")))</f>
      </c>
    </row>
    <row r="175" spans="1:7" ht="78.75">
      <c r="A175" s="38">
        <v>510</v>
      </c>
      <c r="B175" s="17" t="s">
        <v>281</v>
      </c>
      <c r="C175" s="159" t="s">
        <v>50</v>
      </c>
      <c r="D175" s="109"/>
      <c r="E175" s="47"/>
      <c r="F175" s="130"/>
      <c r="G175" s="126">
        <f>IF(D175="","",(_xlfn.IFERROR(VLOOKUP(F175,Risk!$A$1:$B$3,2,FALSE)*(100%-D175),"")))</f>
      </c>
    </row>
    <row r="176" spans="1:7" ht="39">
      <c r="A176" s="38">
        <v>511</v>
      </c>
      <c r="B176" s="17" t="s">
        <v>281</v>
      </c>
      <c r="C176" s="159" t="s">
        <v>52</v>
      </c>
      <c r="D176" s="109"/>
      <c r="E176" s="47"/>
      <c r="F176" s="130"/>
      <c r="G176" s="126">
        <f>IF(D176="","",(_xlfn.IFERROR(VLOOKUP(F176,Risk!$A$1:$B$3,2,FALSE)*(100%-D176),"")))</f>
      </c>
    </row>
    <row r="177" spans="1:7" ht="52.5">
      <c r="A177" s="38">
        <v>512</v>
      </c>
      <c r="B177" s="17" t="s">
        <v>281</v>
      </c>
      <c r="C177" s="159" t="s">
        <v>191</v>
      </c>
      <c r="D177" s="109"/>
      <c r="E177" s="47"/>
      <c r="F177" s="130"/>
      <c r="G177" s="126">
        <f>IF(D177="","",(_xlfn.IFERROR(VLOOKUP(F177,Risk!$A$1:$B$3,2,FALSE)*(100%-D177),"")))</f>
      </c>
    </row>
    <row r="178" spans="1:7" ht="78.75">
      <c r="A178" s="38">
        <v>513</v>
      </c>
      <c r="B178" s="17" t="s">
        <v>281</v>
      </c>
      <c r="C178" s="159" t="s">
        <v>542</v>
      </c>
      <c r="D178" s="109"/>
      <c r="E178" s="47"/>
      <c r="F178" s="130"/>
      <c r="G178" s="126">
        <f>IF(D178="","",(_xlfn.IFERROR(VLOOKUP(F178,Risk!$A$1:$B$3,2,FALSE)*(100%-D178),"")))</f>
      </c>
    </row>
    <row r="179" spans="1:7" ht="53.25" thickBot="1">
      <c r="A179" s="110">
        <v>514</v>
      </c>
      <c r="B179" s="23" t="s">
        <v>281</v>
      </c>
      <c r="C179" s="164" t="s">
        <v>51</v>
      </c>
      <c r="D179" s="109"/>
      <c r="E179" s="37"/>
      <c r="F179" s="130"/>
      <c r="G179" s="127">
        <f>IF(D179="","",(_xlfn.IFERROR(VLOOKUP(F179,Risk!$A$1:$B$3,2,FALSE)*(100%-D179),"")))</f>
      </c>
    </row>
    <row r="180" spans="1:7" ht="15" thickBot="1">
      <c r="A180" s="240" t="s">
        <v>543</v>
      </c>
      <c r="B180" s="231"/>
      <c r="C180" s="231"/>
      <c r="D180" s="231"/>
      <c r="E180" s="231"/>
      <c r="F180" s="231"/>
      <c r="G180" s="107"/>
    </row>
    <row r="181" spans="1:7" ht="52.5">
      <c r="A181" s="111">
        <v>515</v>
      </c>
      <c r="B181" s="117" t="s">
        <v>282</v>
      </c>
      <c r="C181" s="163" t="s">
        <v>544</v>
      </c>
      <c r="D181" s="109"/>
      <c r="E181" s="118"/>
      <c r="F181" s="129"/>
      <c r="G181" s="126">
        <f>IF(D181="","",(_xlfn.IFERROR(VLOOKUP(F181,Risk!$A$1:$B$3,2,FALSE)*(100%-D181),"")))</f>
      </c>
    </row>
    <row r="182" spans="1:7" ht="52.5">
      <c r="A182" s="38">
        <v>516</v>
      </c>
      <c r="B182" s="17" t="s">
        <v>282</v>
      </c>
      <c r="C182" s="159" t="s">
        <v>53</v>
      </c>
      <c r="D182" s="109"/>
      <c r="E182" s="47"/>
      <c r="F182" s="130"/>
      <c r="G182" s="126">
        <f>IF(D182="","",(_xlfn.IFERROR(VLOOKUP(F182,Risk!$A$1:$B$3,2,FALSE)*(100%-D182),"")))</f>
      </c>
    </row>
    <row r="183" spans="1:7" ht="66">
      <c r="A183" s="38">
        <v>517</v>
      </c>
      <c r="B183" s="17" t="s">
        <v>282</v>
      </c>
      <c r="C183" s="159" t="s">
        <v>54</v>
      </c>
      <c r="D183" s="109"/>
      <c r="E183" s="47"/>
      <c r="F183" s="130"/>
      <c r="G183" s="126">
        <f>IF(D183="","",(_xlfn.IFERROR(VLOOKUP(F183,Risk!$A$1:$B$3,2,FALSE)*(100%-D183),"")))</f>
      </c>
    </row>
    <row r="184" spans="1:7" ht="78.75">
      <c r="A184" s="38">
        <v>518</v>
      </c>
      <c r="B184" s="17" t="s">
        <v>282</v>
      </c>
      <c r="C184" s="159" t="s">
        <v>545</v>
      </c>
      <c r="D184" s="109"/>
      <c r="E184" s="47"/>
      <c r="F184" s="130"/>
      <c r="G184" s="126">
        <f>IF(D184="","",(_xlfn.IFERROR(VLOOKUP(F184,Risk!$A$1:$B$3,2,FALSE)*(100%-D184),"")))</f>
      </c>
    </row>
    <row r="185" spans="1:7" ht="52.5">
      <c r="A185" s="38">
        <v>519</v>
      </c>
      <c r="B185" s="17" t="s">
        <v>282</v>
      </c>
      <c r="C185" s="159" t="s">
        <v>383</v>
      </c>
      <c r="D185" s="109"/>
      <c r="E185" s="47"/>
      <c r="F185" s="130"/>
      <c r="G185" s="126">
        <f>IF(D185="","",(_xlfn.IFERROR(VLOOKUP(F185,Risk!$A$1:$B$3,2,FALSE)*(100%-D185),"")))</f>
      </c>
    </row>
    <row r="186" spans="1:7" ht="52.5">
      <c r="A186" s="38">
        <v>520</v>
      </c>
      <c r="B186" s="17" t="s">
        <v>282</v>
      </c>
      <c r="C186" s="159" t="s">
        <v>55</v>
      </c>
      <c r="D186" s="109"/>
      <c r="E186" s="47"/>
      <c r="F186" s="130"/>
      <c r="G186" s="126">
        <f>IF(D186="","",(_xlfn.IFERROR(VLOOKUP(F186,Risk!$A$1:$B$3,2,FALSE)*(100%-D186),"")))</f>
      </c>
    </row>
    <row r="187" spans="1:7" ht="53.25" thickBot="1">
      <c r="A187" s="110">
        <v>521</v>
      </c>
      <c r="B187" s="23" t="s">
        <v>282</v>
      </c>
      <c r="C187" s="164" t="s">
        <v>384</v>
      </c>
      <c r="D187" s="116"/>
      <c r="E187" s="47"/>
      <c r="F187" s="131"/>
      <c r="G187" s="127">
        <f>IF(D187="","",(_xlfn.IFERROR(VLOOKUP(F187,Risk!$A$1:$B$3,2,FALSE)*(100%-D187),"")))</f>
      </c>
    </row>
    <row r="188" spans="1:7" ht="18" thickBot="1">
      <c r="A188" s="209" t="s">
        <v>385</v>
      </c>
      <c r="B188" s="210"/>
      <c r="C188" s="210"/>
      <c r="D188" s="210"/>
      <c r="E188" s="210"/>
      <c r="F188" s="210"/>
      <c r="G188" s="108"/>
    </row>
    <row r="189" spans="1:7" ht="15" thickBot="1">
      <c r="A189" s="207" t="s">
        <v>386</v>
      </c>
      <c r="B189" s="208"/>
      <c r="C189" s="208"/>
      <c r="D189" s="208"/>
      <c r="E189" s="208"/>
      <c r="F189" s="208"/>
      <c r="G189" s="119"/>
    </row>
    <row r="190" spans="1:7" ht="79.5" thickBot="1">
      <c r="A190" s="29">
        <v>601</v>
      </c>
      <c r="B190" s="30">
        <v>6.2</v>
      </c>
      <c r="C190" s="166" t="s">
        <v>56</v>
      </c>
      <c r="D190" s="116"/>
      <c r="E190" s="118"/>
      <c r="F190" s="133"/>
      <c r="G190" s="127">
        <f>IF(D190="","",(_xlfn.IFERROR(VLOOKUP(F190,Risk!$A$1:$B$3,2,FALSE)*(100%-D190),"")))</f>
      </c>
    </row>
    <row r="191" spans="1:7" ht="15" thickBot="1">
      <c r="A191" s="211" t="s">
        <v>387</v>
      </c>
      <c r="B191" s="212"/>
      <c r="C191" s="212"/>
      <c r="D191" s="212"/>
      <c r="E191" s="212"/>
      <c r="F191" s="212"/>
      <c r="G191" s="107"/>
    </row>
    <row r="192" spans="1:7" ht="52.5">
      <c r="A192" s="111">
        <v>602</v>
      </c>
      <c r="B192" s="117">
        <v>6.3</v>
      </c>
      <c r="C192" s="163" t="s">
        <v>57</v>
      </c>
      <c r="D192" s="109"/>
      <c r="E192" s="118"/>
      <c r="F192" s="129"/>
      <c r="G192" s="126">
        <f>IF(D192="","",(_xlfn.IFERROR(VLOOKUP(F192,Risk!$A$1:$B$3,2,FALSE)*(100%-D192),"")))</f>
      </c>
    </row>
    <row r="193" spans="1:7" ht="52.5">
      <c r="A193" s="38">
        <v>603</v>
      </c>
      <c r="B193" s="17">
        <v>6.3</v>
      </c>
      <c r="C193" s="159" t="s">
        <v>58</v>
      </c>
      <c r="D193" s="109"/>
      <c r="E193" s="47"/>
      <c r="F193" s="130"/>
      <c r="G193" s="126">
        <f>IF(D193="","",(_xlfn.IFERROR(VLOOKUP(F193,Risk!$A$1:$B$3,2,FALSE)*(100%-D193),"")))</f>
      </c>
    </row>
    <row r="194" spans="1:7" ht="53.25" thickBot="1">
      <c r="A194" s="110">
        <v>604</v>
      </c>
      <c r="B194" s="23">
        <v>6.3</v>
      </c>
      <c r="C194" s="164" t="s">
        <v>388</v>
      </c>
      <c r="D194" s="116"/>
      <c r="E194" s="47"/>
      <c r="F194" s="131"/>
      <c r="G194" s="127">
        <f>IF(D194="","",(_xlfn.IFERROR(VLOOKUP(F194,Risk!$A$1:$B$3,2,FALSE)*(100%-D194),"")))</f>
      </c>
    </row>
    <row r="195" spans="1:7" ht="15" thickBot="1">
      <c r="A195" s="211" t="s">
        <v>389</v>
      </c>
      <c r="B195" s="212"/>
      <c r="C195" s="212"/>
      <c r="D195" s="212"/>
      <c r="E195" s="212"/>
      <c r="F195" s="212"/>
      <c r="G195" s="107"/>
    </row>
    <row r="196" spans="1:7" ht="66">
      <c r="A196" s="111">
        <v>605</v>
      </c>
      <c r="B196" s="117" t="s">
        <v>283</v>
      </c>
      <c r="C196" s="163" t="s">
        <v>59</v>
      </c>
      <c r="D196" s="109"/>
      <c r="E196" s="118"/>
      <c r="F196" s="129"/>
      <c r="G196" s="126">
        <f>IF(D196="","",(_xlfn.IFERROR(VLOOKUP(F196,Risk!$A$1:$B$3,2,FALSE)*(100%-D196),"")))</f>
      </c>
    </row>
    <row r="197" spans="1:7" ht="105">
      <c r="A197" s="38">
        <v>606</v>
      </c>
      <c r="B197" s="17" t="s">
        <v>283</v>
      </c>
      <c r="C197" s="159" t="s">
        <v>60</v>
      </c>
      <c r="D197" s="109"/>
      <c r="E197" s="47"/>
      <c r="F197" s="130"/>
      <c r="G197" s="126">
        <f>IF(D197="","",(_xlfn.IFERROR(VLOOKUP(F197,Risk!$A$1:$B$3,2,FALSE)*(100%-D197),"")))</f>
      </c>
    </row>
    <row r="198" spans="1:7" ht="52.5">
      <c r="A198" s="38">
        <v>607</v>
      </c>
      <c r="B198" s="17" t="s">
        <v>284</v>
      </c>
      <c r="C198" s="159" t="s">
        <v>61</v>
      </c>
      <c r="D198" s="109"/>
      <c r="E198" s="37"/>
      <c r="F198" s="130"/>
      <c r="G198" s="126">
        <f>IF(D198="","",(_xlfn.IFERROR(VLOOKUP(F198,Risk!$A$1:$B$3,2,FALSE)*(100%-D198),"")))</f>
      </c>
    </row>
    <row r="199" spans="1:7" ht="39">
      <c r="A199" s="38">
        <v>608</v>
      </c>
      <c r="B199" s="17" t="s">
        <v>284</v>
      </c>
      <c r="C199" s="159" t="s">
        <v>192</v>
      </c>
      <c r="D199" s="109"/>
      <c r="E199" s="47"/>
      <c r="F199" s="130"/>
      <c r="G199" s="126">
        <f>IF(D199="","",(_xlfn.IFERROR(VLOOKUP(F199,Risk!$A$1:$B$3,2,FALSE)*(100%-D199),"")))</f>
      </c>
    </row>
    <row r="200" spans="1:7" ht="53.25" thickBot="1">
      <c r="A200" s="110">
        <v>609</v>
      </c>
      <c r="B200" s="23" t="s">
        <v>284</v>
      </c>
      <c r="C200" s="164" t="s">
        <v>67</v>
      </c>
      <c r="D200" s="116"/>
      <c r="E200" s="47"/>
      <c r="F200" s="131"/>
      <c r="G200" s="127">
        <f>IF(D200="","",(_xlfn.IFERROR(VLOOKUP(F200,Risk!$A$1:$B$3,2,FALSE)*(100%-D200),"")))</f>
      </c>
    </row>
    <row r="201" spans="1:7" ht="15" thickBot="1">
      <c r="A201" s="211" t="s">
        <v>193</v>
      </c>
      <c r="B201" s="212"/>
      <c r="C201" s="212"/>
      <c r="D201" s="212"/>
      <c r="E201" s="212"/>
      <c r="F201" s="212"/>
      <c r="G201" s="107"/>
    </row>
    <row r="202" spans="1:7" ht="52.5">
      <c r="A202" s="111">
        <v>610</v>
      </c>
      <c r="B202" s="117">
        <v>6.5</v>
      </c>
      <c r="C202" s="163" t="s">
        <v>68</v>
      </c>
      <c r="D202" s="109"/>
      <c r="E202" s="118"/>
      <c r="F202" s="129"/>
      <c r="G202" s="126">
        <f>IF(D202="","",(_xlfn.IFERROR(VLOOKUP(F202,Risk!$A$1:$B$3,2,FALSE)*(100%-D202),"")))</f>
      </c>
    </row>
    <row r="203" spans="1:7" ht="66">
      <c r="A203" s="38">
        <v>611</v>
      </c>
      <c r="B203" s="17">
        <v>6.5</v>
      </c>
      <c r="C203" s="159" t="s">
        <v>390</v>
      </c>
      <c r="D203" s="109"/>
      <c r="E203" s="47"/>
      <c r="F203" s="130"/>
      <c r="G203" s="126">
        <f>IF(D203="","",(_xlfn.IFERROR(VLOOKUP(F203,Risk!$A$1:$B$3,2,FALSE)*(100%-D203),"")))</f>
      </c>
    </row>
    <row r="204" spans="1:7" ht="79.5" thickBot="1">
      <c r="A204" s="110">
        <v>612</v>
      </c>
      <c r="B204" s="23">
        <v>6.5</v>
      </c>
      <c r="C204" s="164" t="s">
        <v>69</v>
      </c>
      <c r="D204" s="116"/>
      <c r="E204" s="47"/>
      <c r="F204" s="131"/>
      <c r="G204" s="127">
        <f>IF(D204="","",(_xlfn.IFERROR(VLOOKUP(F204,Risk!$A$1:$B$3,2,FALSE)*(100%-D204),"")))</f>
      </c>
    </row>
    <row r="205" spans="1:7" ht="17.25">
      <c r="A205" s="241" t="s">
        <v>391</v>
      </c>
      <c r="B205" s="242"/>
      <c r="C205" s="242"/>
      <c r="D205" s="242"/>
      <c r="E205" s="242"/>
      <c r="F205" s="242"/>
      <c r="G205" s="120"/>
    </row>
    <row r="206" spans="1:7" ht="15" thickBot="1">
      <c r="A206" s="207" t="s">
        <v>392</v>
      </c>
      <c r="B206" s="208"/>
      <c r="C206" s="208"/>
      <c r="D206" s="208"/>
      <c r="E206" s="208"/>
      <c r="F206" s="208"/>
      <c r="G206" s="119"/>
    </row>
    <row r="207" spans="1:7" ht="66">
      <c r="A207" s="111">
        <v>701</v>
      </c>
      <c r="B207" s="117">
        <v>7.2</v>
      </c>
      <c r="C207" s="163" t="s">
        <v>194</v>
      </c>
      <c r="D207" s="109"/>
      <c r="E207" s="118"/>
      <c r="F207" s="129"/>
      <c r="G207" s="126">
        <f>IF(D207="","",(_xlfn.IFERROR(VLOOKUP(F207,Risk!$A$1:$B$3,2,FALSE)*(100%-D207),"")))</f>
      </c>
    </row>
    <row r="208" spans="1:7" ht="66">
      <c r="A208" s="38">
        <v>702</v>
      </c>
      <c r="B208" s="17">
        <v>7.2</v>
      </c>
      <c r="C208" s="159" t="s">
        <v>393</v>
      </c>
      <c r="D208" s="109"/>
      <c r="E208" s="47"/>
      <c r="F208" s="130"/>
      <c r="G208" s="126">
        <f>IF(D208="","",(_xlfn.IFERROR(VLOOKUP(F208,Risk!$A$1:$B$3,2,FALSE)*(100%-D208),"")))</f>
      </c>
    </row>
    <row r="209" spans="1:7" ht="66">
      <c r="A209" s="38">
        <v>703</v>
      </c>
      <c r="B209" s="17">
        <v>7.2</v>
      </c>
      <c r="C209" s="159" t="s">
        <v>394</v>
      </c>
      <c r="D209" s="109"/>
      <c r="E209" s="47"/>
      <c r="F209" s="130"/>
      <c r="G209" s="126">
        <f>IF(D209="","",(_xlfn.IFERROR(VLOOKUP(F209,Risk!$A$1:$B$3,2,FALSE)*(100%-D209),"")))</f>
      </c>
    </row>
    <row r="210" spans="1:7" ht="66">
      <c r="A210" s="38">
        <v>704</v>
      </c>
      <c r="B210" s="17">
        <v>7.2</v>
      </c>
      <c r="C210" s="159" t="s">
        <v>395</v>
      </c>
      <c r="D210" s="109"/>
      <c r="E210" s="47"/>
      <c r="F210" s="130"/>
      <c r="G210" s="126">
        <f>IF(D210="","",(_xlfn.IFERROR(VLOOKUP(F210,Risk!$A$1:$B$3,2,FALSE)*(100%-D210),"")))</f>
      </c>
    </row>
    <row r="211" spans="1:7" ht="52.5">
      <c r="A211" s="38">
        <v>705</v>
      </c>
      <c r="B211" s="17">
        <v>7.2</v>
      </c>
      <c r="C211" s="159" t="s">
        <v>396</v>
      </c>
      <c r="D211" s="109"/>
      <c r="E211" s="47"/>
      <c r="F211" s="130"/>
      <c r="G211" s="126">
        <f>IF(D211="","",(_xlfn.IFERROR(VLOOKUP(F211,Risk!$A$1:$B$3,2,FALSE)*(100%-D211),"")))</f>
      </c>
    </row>
    <row r="212" spans="1:7" ht="53.25" thickBot="1">
      <c r="A212" s="110">
        <v>706</v>
      </c>
      <c r="B212" s="23">
        <v>7.2</v>
      </c>
      <c r="C212" s="164" t="s">
        <v>70</v>
      </c>
      <c r="D212" s="116"/>
      <c r="E212" s="47"/>
      <c r="F212" s="131"/>
      <c r="G212" s="127">
        <f>IF(D212="","",(_xlfn.IFERROR(VLOOKUP(F212,Risk!$A$1:$B$3,2,FALSE)*(100%-D212),"")))</f>
      </c>
    </row>
    <row r="213" spans="1:7" ht="15" thickBot="1">
      <c r="A213" s="211" t="s">
        <v>397</v>
      </c>
      <c r="B213" s="212"/>
      <c r="C213" s="212"/>
      <c r="D213" s="212"/>
      <c r="E213" s="212"/>
      <c r="F213" s="212"/>
      <c r="G213" s="107"/>
    </row>
    <row r="214" spans="1:7" ht="92.25">
      <c r="A214" s="111">
        <v>707</v>
      </c>
      <c r="B214" s="117">
        <v>7.3</v>
      </c>
      <c r="C214" s="163" t="s">
        <v>71</v>
      </c>
      <c r="D214" s="109"/>
      <c r="E214" s="118"/>
      <c r="F214" s="129"/>
      <c r="G214" s="126">
        <f>IF(D214="","",(_xlfn.IFERROR(VLOOKUP(F214,Risk!$A$1:$B$3,2,FALSE)*(100%-D214),"")))</f>
      </c>
    </row>
    <row r="215" spans="1:7" ht="52.5">
      <c r="A215" s="38">
        <v>708</v>
      </c>
      <c r="B215" s="17">
        <v>7.3</v>
      </c>
      <c r="C215" s="159" t="s">
        <v>398</v>
      </c>
      <c r="D215" s="109"/>
      <c r="E215" s="47"/>
      <c r="F215" s="130"/>
      <c r="G215" s="126">
        <f>IF(D215="","",(_xlfn.IFERROR(VLOOKUP(F215,Risk!$A$1:$B$3,2,FALSE)*(100%-D215),"")))</f>
      </c>
    </row>
    <row r="216" spans="1:7" ht="39">
      <c r="A216" s="38">
        <v>709</v>
      </c>
      <c r="B216" s="17">
        <v>7.3</v>
      </c>
      <c r="C216" s="159" t="s">
        <v>399</v>
      </c>
      <c r="D216" s="109"/>
      <c r="E216" s="47"/>
      <c r="F216" s="130"/>
      <c r="G216" s="126">
        <f>IF(D216="","",(_xlfn.IFERROR(VLOOKUP(F216,Risk!$A$1:$B$3,2,FALSE)*(100%-D216),"")))</f>
      </c>
    </row>
    <row r="217" spans="1:7" ht="78.75">
      <c r="A217" s="38">
        <v>710</v>
      </c>
      <c r="B217" s="17" t="s">
        <v>285</v>
      </c>
      <c r="C217" s="159" t="s">
        <v>72</v>
      </c>
      <c r="D217" s="109"/>
      <c r="E217" s="47"/>
      <c r="F217" s="130"/>
      <c r="G217" s="126">
        <f>IF(D217="","",(_xlfn.IFERROR(VLOOKUP(F217,Risk!$A$1:$B$3,2,FALSE)*(100%-D217),"")))</f>
      </c>
    </row>
    <row r="218" spans="1:7" ht="93" thickBot="1">
      <c r="A218" s="110">
        <v>711</v>
      </c>
      <c r="B218" s="23">
        <v>7.3</v>
      </c>
      <c r="C218" s="164" t="s">
        <v>73</v>
      </c>
      <c r="D218" s="116"/>
      <c r="E218" s="194" t="s">
        <v>74</v>
      </c>
      <c r="F218" s="131"/>
      <c r="G218" s="127">
        <f>IF(D218="","",(_xlfn.IFERROR(VLOOKUP(F218,Risk!$A$1:$B$3,2,FALSE)*(100%-D218),"")))</f>
      </c>
    </row>
    <row r="219" spans="1:7" ht="15" thickBot="1">
      <c r="A219" s="240" t="s">
        <v>400</v>
      </c>
      <c r="B219" s="231"/>
      <c r="C219" s="231"/>
      <c r="D219" s="231"/>
      <c r="E219" s="231"/>
      <c r="F219" s="231"/>
      <c r="G219" s="107"/>
    </row>
    <row r="220" spans="1:7" ht="66">
      <c r="A220" s="111">
        <v>712</v>
      </c>
      <c r="B220" s="14" t="s">
        <v>286</v>
      </c>
      <c r="C220" s="163" t="s">
        <v>401</v>
      </c>
      <c r="D220" s="109"/>
      <c r="E220" s="118"/>
      <c r="F220" s="129"/>
      <c r="G220" s="126">
        <f>IF(D220="","",(_xlfn.IFERROR(VLOOKUP(F220,Risk!$A$1:$B$3,2,FALSE)*(100%-D220),"")))</f>
      </c>
    </row>
    <row r="221" spans="1:7" ht="66">
      <c r="A221" s="38">
        <v>713</v>
      </c>
      <c r="B221" s="15" t="s">
        <v>286</v>
      </c>
      <c r="C221" s="159" t="s">
        <v>75</v>
      </c>
      <c r="D221" s="109"/>
      <c r="E221" s="47"/>
      <c r="F221" s="130"/>
      <c r="G221" s="126">
        <f>IF(D221="","",(_xlfn.IFERROR(VLOOKUP(F221,Risk!$A$1:$B$3,2,FALSE)*(100%-D221),"")))</f>
      </c>
    </row>
    <row r="222" spans="1:7" ht="39.75" thickBot="1">
      <c r="A222" s="110">
        <v>714</v>
      </c>
      <c r="B222" s="16" t="s">
        <v>286</v>
      </c>
      <c r="C222" s="164" t="s">
        <v>76</v>
      </c>
      <c r="D222" s="116"/>
      <c r="E222" s="47"/>
      <c r="F222" s="131"/>
      <c r="G222" s="127">
        <f>IF(D222="","",(_xlfn.IFERROR(VLOOKUP(F222,Risk!$A$1:$B$3,2,FALSE)*(100%-D222),"")))</f>
      </c>
    </row>
    <row r="223" spans="1:7" ht="15" thickBot="1">
      <c r="A223" s="240" t="s">
        <v>402</v>
      </c>
      <c r="B223" s="231"/>
      <c r="C223" s="231"/>
      <c r="D223" s="231"/>
      <c r="E223" s="231"/>
      <c r="F223" s="231"/>
      <c r="G223" s="122"/>
    </row>
    <row r="224" spans="1:7" ht="66">
      <c r="A224" s="111">
        <v>715</v>
      </c>
      <c r="B224" s="14" t="s">
        <v>287</v>
      </c>
      <c r="C224" s="163" t="s">
        <v>403</v>
      </c>
      <c r="D224" s="109"/>
      <c r="E224" s="118"/>
      <c r="F224" s="129"/>
      <c r="G224" s="126">
        <f>IF(D224="","",(_xlfn.IFERROR(VLOOKUP(F224,Risk!$A$1:$B$3,2,FALSE)*(100%-D224),"")))</f>
      </c>
    </row>
    <row r="225" spans="1:7" ht="52.5">
      <c r="A225" s="38">
        <v>716</v>
      </c>
      <c r="B225" s="15" t="s">
        <v>288</v>
      </c>
      <c r="C225" s="159" t="s">
        <v>77</v>
      </c>
      <c r="D225" s="109"/>
      <c r="E225" s="47"/>
      <c r="F225" s="130"/>
      <c r="G225" s="126">
        <f>IF(D225="","",(_xlfn.IFERROR(VLOOKUP(F225,Risk!$A$1:$B$3,2,FALSE)*(100%-D225),"")))</f>
      </c>
    </row>
    <row r="226" spans="1:7" ht="52.5">
      <c r="A226" s="38">
        <v>717</v>
      </c>
      <c r="B226" s="15" t="s">
        <v>289</v>
      </c>
      <c r="C226" s="159" t="s">
        <v>404</v>
      </c>
      <c r="D226" s="109"/>
      <c r="E226" s="47"/>
      <c r="F226" s="130"/>
      <c r="G226" s="126">
        <f>IF(D226="","",(_xlfn.IFERROR(VLOOKUP(F226,Risk!$A$1:$B$3,2,FALSE)*(100%-D226),"")))</f>
      </c>
    </row>
    <row r="227" spans="1:7" ht="39">
      <c r="A227" s="38">
        <v>718</v>
      </c>
      <c r="B227" s="15" t="s">
        <v>289</v>
      </c>
      <c r="C227" s="159" t="s">
        <v>405</v>
      </c>
      <c r="D227" s="109"/>
      <c r="E227" s="47"/>
      <c r="F227" s="130"/>
      <c r="G227" s="126">
        <f>IF(D227="","",(_xlfn.IFERROR(VLOOKUP(F227,Risk!$A$1:$B$3,2,FALSE)*(100%-D227),"")))</f>
      </c>
    </row>
    <row r="228" spans="1:7" ht="79.5" thickBot="1">
      <c r="A228" s="110">
        <v>719</v>
      </c>
      <c r="B228" s="16" t="s">
        <v>289</v>
      </c>
      <c r="C228" s="164" t="s">
        <v>406</v>
      </c>
      <c r="D228" s="116"/>
      <c r="E228" s="47"/>
      <c r="F228" s="131"/>
      <c r="G228" s="127">
        <f>IF(D228="","",(_xlfn.IFERROR(VLOOKUP(F228,Risk!$A$1:$B$3,2,FALSE)*(100%-D228),"")))</f>
      </c>
    </row>
    <row r="229" spans="1:7" ht="15" thickBot="1">
      <c r="A229" s="211" t="s">
        <v>407</v>
      </c>
      <c r="B229" s="212"/>
      <c r="C229" s="212"/>
      <c r="D229" s="212"/>
      <c r="E229" s="212"/>
      <c r="F229" s="212"/>
      <c r="G229" s="107"/>
    </row>
    <row r="230" spans="1:7" ht="52.5">
      <c r="A230" s="111">
        <v>720</v>
      </c>
      <c r="B230" s="117">
        <v>7.4</v>
      </c>
      <c r="C230" s="163" t="s">
        <v>78</v>
      </c>
      <c r="D230" s="109"/>
      <c r="E230" s="118"/>
      <c r="F230" s="129"/>
      <c r="G230" s="126">
        <f>IF(D230="","",(_xlfn.IFERROR(VLOOKUP(F230,Risk!$A$1:$B$3,2,FALSE)*(100%-D230),"")))</f>
      </c>
    </row>
    <row r="231" spans="1:7" ht="52.5">
      <c r="A231" s="38">
        <v>721</v>
      </c>
      <c r="B231" s="17">
        <v>7.4</v>
      </c>
      <c r="C231" s="159" t="s">
        <v>408</v>
      </c>
      <c r="D231" s="109"/>
      <c r="E231" s="47"/>
      <c r="F231" s="130"/>
      <c r="G231" s="126">
        <f>IF(D231="","",(_xlfn.IFERROR(VLOOKUP(F231,Risk!$A$1:$B$3,2,FALSE)*(100%-D231),"")))</f>
      </c>
    </row>
    <row r="232" spans="1:7" ht="52.5">
      <c r="A232" s="38">
        <v>722</v>
      </c>
      <c r="B232" s="17">
        <v>7.4</v>
      </c>
      <c r="C232" s="159" t="s">
        <v>409</v>
      </c>
      <c r="D232" s="109"/>
      <c r="E232" s="47"/>
      <c r="F232" s="130"/>
      <c r="G232" s="126">
        <f>IF(D232="","",(_xlfn.IFERROR(VLOOKUP(F232,Risk!$A$1:$B$3,2,FALSE)*(100%-D232),"")))</f>
      </c>
    </row>
    <row r="233" spans="1:7" ht="66">
      <c r="A233" s="38">
        <v>723</v>
      </c>
      <c r="B233" s="17">
        <v>7.4</v>
      </c>
      <c r="C233" s="159" t="s">
        <v>79</v>
      </c>
      <c r="D233" s="109"/>
      <c r="E233" s="195"/>
      <c r="F233" s="130"/>
      <c r="G233" s="126">
        <f>IF(D233="","",(_xlfn.IFERROR(VLOOKUP(F233,Risk!$A$1:$B$3,2,FALSE)*(100%-D233),"")))</f>
      </c>
    </row>
    <row r="234" spans="1:7" ht="52.5">
      <c r="A234" s="38">
        <v>724</v>
      </c>
      <c r="B234" s="17">
        <v>7.4</v>
      </c>
      <c r="C234" s="159" t="s">
        <v>15</v>
      </c>
      <c r="D234" s="109"/>
      <c r="E234" s="47"/>
      <c r="F234" s="130"/>
      <c r="G234" s="126">
        <f>IF(D234="","",(_xlfn.IFERROR(VLOOKUP(F234,Risk!$A$1:$B$3,2,FALSE)*(100%-D234),"")))</f>
      </c>
    </row>
    <row r="235" spans="1:7" ht="66">
      <c r="A235" s="38">
        <v>725</v>
      </c>
      <c r="B235" s="17">
        <v>7.4</v>
      </c>
      <c r="C235" s="159" t="s">
        <v>80</v>
      </c>
      <c r="D235" s="109"/>
      <c r="E235" s="47"/>
      <c r="F235" s="130"/>
      <c r="G235" s="126">
        <f>IF(D235="","",(_xlfn.IFERROR(VLOOKUP(F235,Risk!$A$1:$B$3,2,FALSE)*(100%-D235),"")))</f>
      </c>
    </row>
    <row r="236" spans="1:7" ht="66">
      <c r="A236" s="38">
        <v>726</v>
      </c>
      <c r="B236" s="17">
        <v>7.4</v>
      </c>
      <c r="C236" s="159" t="s">
        <v>16</v>
      </c>
      <c r="D236" s="109"/>
      <c r="E236" s="47"/>
      <c r="F236" s="130"/>
      <c r="G236" s="126">
        <f>IF(D236="","",(_xlfn.IFERROR(VLOOKUP(F236,Risk!$A$1:$B$3,2,FALSE)*(100%-D236),"")))</f>
      </c>
    </row>
    <row r="237" spans="1:7" ht="66">
      <c r="A237" s="38">
        <v>727</v>
      </c>
      <c r="B237" s="17">
        <v>7.4</v>
      </c>
      <c r="C237" s="159" t="s">
        <v>17</v>
      </c>
      <c r="D237" s="109"/>
      <c r="E237" s="47"/>
      <c r="F237" s="130"/>
      <c r="G237" s="126">
        <f>IF(D237="","",(_xlfn.IFERROR(VLOOKUP(F237,Risk!$A$1:$B$3,2,FALSE)*(100%-D237),"")))</f>
      </c>
    </row>
    <row r="238" spans="1:7" ht="52.5">
      <c r="A238" s="38">
        <v>728</v>
      </c>
      <c r="B238" s="17">
        <v>7.4</v>
      </c>
      <c r="C238" s="159" t="s">
        <v>18</v>
      </c>
      <c r="D238" s="109"/>
      <c r="E238" s="47"/>
      <c r="F238" s="130"/>
      <c r="G238" s="126">
        <f>IF(D238="","",(_xlfn.IFERROR(VLOOKUP(F238,Risk!$A$1:$B$3,2,FALSE)*(100%-D238),"")))</f>
      </c>
    </row>
    <row r="239" spans="1:7" ht="53.25" thickBot="1">
      <c r="A239" s="110">
        <v>729</v>
      </c>
      <c r="B239" s="23">
        <v>7.4</v>
      </c>
      <c r="C239" s="164" t="s">
        <v>221</v>
      </c>
      <c r="D239" s="116"/>
      <c r="E239" s="47"/>
      <c r="F239" s="131"/>
      <c r="G239" s="127">
        <f>IF(D239="","",(_xlfn.IFERROR(VLOOKUP(F239,Risk!$A$1:$B$3,2,FALSE)*(100%-D239),"")))</f>
      </c>
    </row>
    <row r="240" spans="1:7" ht="15" thickBot="1">
      <c r="A240" s="211" t="s">
        <v>222</v>
      </c>
      <c r="B240" s="212"/>
      <c r="C240" s="212"/>
      <c r="D240" s="212"/>
      <c r="E240" s="212"/>
      <c r="F240" s="212"/>
      <c r="G240" s="107"/>
    </row>
    <row r="241" spans="1:7" ht="39">
      <c r="A241" s="111">
        <v>730</v>
      </c>
      <c r="B241" s="117">
        <v>7.5</v>
      </c>
      <c r="C241" s="163" t="s">
        <v>223</v>
      </c>
      <c r="D241" s="109"/>
      <c r="E241" s="118"/>
      <c r="F241" s="129"/>
      <c r="G241" s="126">
        <f>IF(D241="","",(_xlfn.IFERROR(VLOOKUP(F241,Risk!$A$1:$B$3,2,FALSE)*(100%-D241),"")))</f>
      </c>
    </row>
    <row r="242" spans="1:7" ht="66">
      <c r="A242" s="38">
        <v>731</v>
      </c>
      <c r="B242" s="17">
        <v>7.5</v>
      </c>
      <c r="C242" s="159" t="s">
        <v>224</v>
      </c>
      <c r="D242" s="109"/>
      <c r="E242" s="37"/>
      <c r="F242" s="130"/>
      <c r="G242" s="126">
        <f>IF(D242="","",(_xlfn.IFERROR(VLOOKUP(F242,Risk!$A$1:$B$3,2,FALSE)*(100%-D242),"")))</f>
      </c>
    </row>
    <row r="243" spans="1:7" ht="66" thickBot="1">
      <c r="A243" s="110">
        <v>732</v>
      </c>
      <c r="B243" s="23">
        <v>7.5</v>
      </c>
      <c r="C243" s="164" t="s">
        <v>225</v>
      </c>
      <c r="D243" s="116"/>
      <c r="E243" s="47"/>
      <c r="F243" s="131"/>
      <c r="G243" s="127">
        <f>IF(D243="","",(_xlfn.IFERROR(VLOOKUP(F243,Risk!$A$1:$B$3,2,FALSE)*(100%-D243),"")))</f>
      </c>
    </row>
    <row r="244" spans="1:7" ht="18" thickBot="1">
      <c r="A244" s="209" t="s">
        <v>226</v>
      </c>
      <c r="B244" s="210"/>
      <c r="C244" s="210"/>
      <c r="D244" s="210"/>
      <c r="E244" s="210"/>
      <c r="F244" s="210"/>
      <c r="G244" s="108"/>
    </row>
    <row r="245" spans="1:7" ht="15" thickBot="1">
      <c r="A245" s="207" t="s">
        <v>227</v>
      </c>
      <c r="B245" s="208"/>
      <c r="C245" s="208"/>
      <c r="D245" s="208"/>
      <c r="E245" s="208"/>
      <c r="F245" s="208"/>
      <c r="G245" s="119"/>
    </row>
    <row r="246" spans="1:7" ht="39">
      <c r="A246" s="111">
        <v>801</v>
      </c>
      <c r="B246" s="117">
        <v>8.2</v>
      </c>
      <c r="C246" s="163" t="s">
        <v>228</v>
      </c>
      <c r="D246" s="109"/>
      <c r="E246" s="118"/>
      <c r="F246" s="129"/>
      <c r="G246" s="126">
        <f>IF(D246="","",(_xlfn.IFERROR(VLOOKUP(F246,Risk!$A$1:$B$3,2,FALSE)*(100%-D246),"")))</f>
      </c>
    </row>
    <row r="247" spans="1:7" ht="52.5">
      <c r="A247" s="38">
        <v>802</v>
      </c>
      <c r="B247" s="17">
        <v>8.2</v>
      </c>
      <c r="C247" s="159" t="s">
        <v>229</v>
      </c>
      <c r="D247" s="109"/>
      <c r="E247" s="47"/>
      <c r="F247" s="130"/>
      <c r="G247" s="126">
        <f>IF(D247="","",(_xlfn.IFERROR(VLOOKUP(F247,Risk!$A$1:$B$3,2,FALSE)*(100%-D247),"")))</f>
      </c>
    </row>
    <row r="248" spans="1:7" ht="92.25">
      <c r="A248" s="38">
        <v>803</v>
      </c>
      <c r="B248" s="17">
        <v>8.2</v>
      </c>
      <c r="C248" s="159" t="s">
        <v>195</v>
      </c>
      <c r="D248" s="109"/>
      <c r="E248" s="47"/>
      <c r="F248" s="130"/>
      <c r="G248" s="126">
        <f>IF(D248="","",(_xlfn.IFERROR(VLOOKUP(F248,Risk!$A$1:$B$3,2,FALSE)*(100%-D248),"")))</f>
      </c>
    </row>
    <row r="249" spans="1:7" ht="66">
      <c r="A249" s="38">
        <v>804</v>
      </c>
      <c r="B249" s="17">
        <v>8.2</v>
      </c>
      <c r="C249" s="159" t="s">
        <v>230</v>
      </c>
      <c r="D249" s="109"/>
      <c r="E249" s="47"/>
      <c r="F249" s="130"/>
      <c r="G249" s="126">
        <f>IF(D249="","",(_xlfn.IFERROR(VLOOKUP(F249,Risk!$A$1:$B$3,2,FALSE)*(100%-D249),"")))</f>
      </c>
    </row>
    <row r="250" spans="1:7" ht="92.25">
      <c r="A250" s="38">
        <v>805</v>
      </c>
      <c r="B250" s="17">
        <v>8.2</v>
      </c>
      <c r="C250" s="159" t="s">
        <v>36</v>
      </c>
      <c r="D250" s="109"/>
      <c r="E250" s="47"/>
      <c r="F250" s="130"/>
      <c r="G250" s="126">
        <f>IF(D250="","",(_xlfn.IFERROR(VLOOKUP(F250,Risk!$A$1:$B$3,2,FALSE)*(100%-D250),"")))</f>
      </c>
    </row>
    <row r="251" spans="1:7" ht="132">
      <c r="A251" s="38">
        <v>806</v>
      </c>
      <c r="B251" s="17">
        <v>8.2</v>
      </c>
      <c r="C251" s="159" t="s">
        <v>7</v>
      </c>
      <c r="D251" s="109"/>
      <c r="E251" s="47"/>
      <c r="F251" s="130"/>
      <c r="G251" s="126">
        <f>IF(D251="","",(_xlfn.IFERROR(VLOOKUP(F251,Risk!$A$1:$B$3,2,FALSE)*(100%-D251),"")))</f>
      </c>
    </row>
    <row r="252" spans="1:7" ht="105">
      <c r="A252" s="38">
        <v>807</v>
      </c>
      <c r="B252" s="17">
        <v>8.2</v>
      </c>
      <c r="C252" s="159" t="s">
        <v>8</v>
      </c>
      <c r="D252" s="109"/>
      <c r="E252" s="47"/>
      <c r="F252" s="130"/>
      <c r="G252" s="126">
        <f>IF(D252="","",(_xlfn.IFERROR(VLOOKUP(F252,Risk!$A$1:$B$3,2,FALSE)*(100%-D252),"")))</f>
      </c>
    </row>
    <row r="253" spans="1:7" ht="92.25">
      <c r="A253" s="38">
        <v>808</v>
      </c>
      <c r="B253" s="17">
        <v>8.2</v>
      </c>
      <c r="C253" s="159" t="s">
        <v>9</v>
      </c>
      <c r="D253" s="109"/>
      <c r="E253" s="47"/>
      <c r="F253" s="130"/>
      <c r="G253" s="126">
        <f>IF(D253="","",(_xlfn.IFERROR(VLOOKUP(F253,Risk!$A$1:$B$3,2,FALSE)*(100%-D253),"")))</f>
      </c>
    </row>
    <row r="254" spans="1:7" ht="118.5">
      <c r="A254" s="38">
        <v>809</v>
      </c>
      <c r="B254" s="17">
        <v>8.2</v>
      </c>
      <c r="C254" s="159" t="s">
        <v>237</v>
      </c>
      <c r="D254" s="109"/>
      <c r="E254" s="47"/>
      <c r="F254" s="130"/>
      <c r="G254" s="126">
        <f>IF(D254="","",(_xlfn.IFERROR(VLOOKUP(F254,Risk!$A$1:$B$3,2,FALSE)*(100%-D254),"")))</f>
      </c>
    </row>
    <row r="255" spans="1:7" ht="66">
      <c r="A255" s="38">
        <v>810</v>
      </c>
      <c r="B255" s="17">
        <v>8.2</v>
      </c>
      <c r="C255" s="159" t="s">
        <v>238</v>
      </c>
      <c r="D255" s="109"/>
      <c r="E255" s="47"/>
      <c r="F255" s="130"/>
      <c r="G255" s="126">
        <f>IF(D255="","",(_xlfn.IFERROR(VLOOKUP(F255,Risk!$A$1:$B$3,2,FALSE)*(100%-D255),"")))</f>
      </c>
    </row>
    <row r="256" spans="1:7" ht="118.5">
      <c r="A256" s="38">
        <v>811</v>
      </c>
      <c r="B256" s="17">
        <v>8.2</v>
      </c>
      <c r="C256" s="159" t="s">
        <v>239</v>
      </c>
      <c r="D256" s="109"/>
      <c r="E256" s="47"/>
      <c r="F256" s="130"/>
      <c r="G256" s="126">
        <f>IF(D256="","",(_xlfn.IFERROR(VLOOKUP(F256,Risk!$A$1:$B$3,2,FALSE)*(100%-D256),"")))</f>
      </c>
    </row>
    <row r="257" spans="1:7" ht="79.5" thickBot="1">
      <c r="A257" s="110">
        <v>812</v>
      </c>
      <c r="B257" s="23">
        <v>8.2</v>
      </c>
      <c r="C257" s="164" t="s">
        <v>10</v>
      </c>
      <c r="D257" s="116"/>
      <c r="E257" s="47"/>
      <c r="F257" s="131"/>
      <c r="G257" s="127">
        <f>IF(D257="","",(_xlfn.IFERROR(VLOOKUP(F257,Risk!$A$1:$B$3,2,FALSE)*(100%-D257),"")))</f>
      </c>
    </row>
    <row r="258" spans="1:7" ht="15" thickBot="1">
      <c r="A258" s="211" t="s">
        <v>11</v>
      </c>
      <c r="B258" s="212"/>
      <c r="C258" s="212"/>
      <c r="D258" s="212"/>
      <c r="E258" s="212"/>
      <c r="F258" s="212"/>
      <c r="G258" s="107"/>
    </row>
    <row r="259" spans="1:7" ht="78.75">
      <c r="A259" s="111">
        <v>813</v>
      </c>
      <c r="B259" s="117" t="s">
        <v>290</v>
      </c>
      <c r="C259" s="163" t="s">
        <v>240</v>
      </c>
      <c r="D259" s="109"/>
      <c r="E259" s="118"/>
      <c r="F259" s="129"/>
      <c r="G259" s="126">
        <f>IF(D259="","",(_xlfn.IFERROR(VLOOKUP(F259,Risk!$A$1:$B$3,2,FALSE)*(100%-D259),"")))</f>
      </c>
    </row>
    <row r="260" spans="1:7" ht="92.25">
      <c r="A260" s="38">
        <v>814</v>
      </c>
      <c r="B260" s="17" t="s">
        <v>290</v>
      </c>
      <c r="C260" s="159" t="s">
        <v>12</v>
      </c>
      <c r="D260" s="109"/>
      <c r="E260" s="47"/>
      <c r="F260" s="130"/>
      <c r="G260" s="126">
        <f>IF(D260="","",(_xlfn.IFERROR(VLOOKUP(F260,Risk!$A$1:$B$3,2,FALSE)*(100%-D260),"")))</f>
      </c>
    </row>
    <row r="261" spans="1:7" ht="78.75">
      <c r="A261" s="38">
        <v>815</v>
      </c>
      <c r="B261" s="17" t="s">
        <v>290</v>
      </c>
      <c r="C261" s="159" t="s">
        <v>13</v>
      </c>
      <c r="D261" s="109"/>
      <c r="E261" s="47"/>
      <c r="F261" s="130"/>
      <c r="G261" s="126">
        <f>IF(D261="","",(_xlfn.IFERROR(VLOOKUP(F261,Risk!$A$1:$B$3,2,FALSE)*(100%-D261),"")))</f>
      </c>
    </row>
    <row r="262" spans="1:7" ht="52.5">
      <c r="A262" s="38">
        <v>816</v>
      </c>
      <c r="B262" s="17" t="s">
        <v>290</v>
      </c>
      <c r="C262" s="159" t="s">
        <v>14</v>
      </c>
      <c r="D262" s="109"/>
      <c r="E262" s="47"/>
      <c r="F262" s="130"/>
      <c r="G262" s="126">
        <f>IF(D262="","",(_xlfn.IFERROR(VLOOKUP(F262,Risk!$A$1:$B$3,2,FALSE)*(100%-D262),"")))</f>
      </c>
    </row>
    <row r="263" spans="1:7" ht="92.25">
      <c r="A263" s="38">
        <v>817</v>
      </c>
      <c r="B263" s="17" t="s">
        <v>291</v>
      </c>
      <c r="C263" s="159" t="s">
        <v>241</v>
      </c>
      <c r="D263" s="109"/>
      <c r="E263" s="37"/>
      <c r="F263" s="130"/>
      <c r="G263" s="126">
        <f>IF(D263="","",(_xlfn.IFERROR(VLOOKUP(F263,Risk!$A$1:$B$3,2,FALSE)*(100%-D263),"")))</f>
      </c>
    </row>
    <row r="264" spans="1:7" ht="78.75">
      <c r="A264" s="38">
        <v>818</v>
      </c>
      <c r="B264" s="17" t="s">
        <v>291</v>
      </c>
      <c r="C264" s="159" t="s">
        <v>242</v>
      </c>
      <c r="D264" s="109"/>
      <c r="E264" s="47"/>
      <c r="F264" s="130"/>
      <c r="G264" s="126">
        <f>IF(D264="","",(_xlfn.IFERROR(VLOOKUP(F264,Risk!$A$1:$B$3,2,FALSE)*(100%-D264),"")))</f>
      </c>
    </row>
    <row r="265" spans="1:7" ht="105">
      <c r="A265" s="38">
        <v>819</v>
      </c>
      <c r="B265" s="17" t="s">
        <v>291</v>
      </c>
      <c r="C265" s="159" t="s">
        <v>243</v>
      </c>
      <c r="D265" s="109"/>
      <c r="E265" s="47"/>
      <c r="F265" s="130"/>
      <c r="G265" s="126">
        <f>IF(D265="","",(_xlfn.IFERROR(VLOOKUP(F265,Risk!$A$1:$B$3,2,FALSE)*(100%-D265),"")))</f>
      </c>
    </row>
    <row r="266" spans="1:7" ht="132" thickBot="1">
      <c r="A266" s="110">
        <v>820</v>
      </c>
      <c r="B266" s="23" t="s">
        <v>291</v>
      </c>
      <c r="C266" s="164" t="s">
        <v>244</v>
      </c>
      <c r="D266" s="116"/>
      <c r="E266" s="196"/>
      <c r="F266" s="131"/>
      <c r="G266" s="127">
        <f>IF(D266="","",(_xlfn.IFERROR(VLOOKUP(F266,Risk!$A$1:$B$3,2,FALSE)*(100%-D266),"")))</f>
      </c>
    </row>
    <row r="267" spans="1:7" ht="15" thickBot="1">
      <c r="A267" s="211" t="s">
        <v>410</v>
      </c>
      <c r="B267" s="231"/>
      <c r="C267" s="231"/>
      <c r="D267" s="231"/>
      <c r="E267" s="231"/>
      <c r="F267" s="231"/>
      <c r="G267" s="107"/>
    </row>
    <row r="268" spans="1:7" ht="92.25">
      <c r="A268" s="111">
        <v>821</v>
      </c>
      <c r="B268" s="117">
        <v>8.4</v>
      </c>
      <c r="C268" s="163" t="s">
        <v>411</v>
      </c>
      <c r="D268" s="109"/>
      <c r="E268" s="118"/>
      <c r="F268" s="129"/>
      <c r="G268" s="126">
        <f>IF(D268="","",(_xlfn.IFERROR(VLOOKUP(F268,Risk!$A$1:$B$3,2,FALSE)*(100%-D268),"")))</f>
      </c>
    </row>
    <row r="269" spans="1:7" ht="66">
      <c r="A269" s="38">
        <v>822</v>
      </c>
      <c r="B269" s="17">
        <v>8.4</v>
      </c>
      <c r="C269" s="159" t="s">
        <v>245</v>
      </c>
      <c r="D269" s="109"/>
      <c r="E269" s="47"/>
      <c r="F269" s="130"/>
      <c r="G269" s="126">
        <f>IF(D269="","",(_xlfn.IFERROR(VLOOKUP(F269,Risk!$A$1:$B$3,2,FALSE)*(100%-D269),"")))</f>
      </c>
    </row>
    <row r="270" spans="1:7" ht="78.75">
      <c r="A270" s="38">
        <v>823</v>
      </c>
      <c r="B270" s="17">
        <v>8.4</v>
      </c>
      <c r="C270" s="159" t="s">
        <v>412</v>
      </c>
      <c r="D270" s="109"/>
      <c r="E270" s="47"/>
      <c r="F270" s="130"/>
      <c r="G270" s="126">
        <f>IF(D270="","",(_xlfn.IFERROR(VLOOKUP(F270,Risk!$A$1:$B$3,2,FALSE)*(100%-D270),"")))</f>
      </c>
    </row>
    <row r="271" spans="1:7" ht="159" thickBot="1">
      <c r="A271" s="110">
        <v>824</v>
      </c>
      <c r="B271" s="23">
        <v>8.4</v>
      </c>
      <c r="C271" s="164" t="s">
        <v>246</v>
      </c>
      <c r="D271" s="116"/>
      <c r="E271" s="47"/>
      <c r="F271" s="131"/>
      <c r="G271" s="127">
        <f>IF(D271="","",(_xlfn.IFERROR(VLOOKUP(F271,Risk!$A$1:$B$3,2,FALSE)*(100%-D271),"")))</f>
      </c>
    </row>
    <row r="272" spans="1:7" ht="18" thickBot="1">
      <c r="A272" s="229" t="s">
        <v>413</v>
      </c>
      <c r="B272" s="230"/>
      <c r="C272" s="230"/>
      <c r="D272" s="230"/>
      <c r="E272" s="230"/>
      <c r="F272" s="230"/>
      <c r="G272" s="108"/>
    </row>
    <row r="273" spans="1:7" ht="15" thickBot="1">
      <c r="A273" s="207" t="s">
        <v>414</v>
      </c>
      <c r="B273" s="208"/>
      <c r="C273" s="208"/>
      <c r="D273" s="208"/>
      <c r="E273" s="208"/>
      <c r="F273" s="208"/>
      <c r="G273" s="119"/>
    </row>
    <row r="274" spans="1:7" ht="78.75">
      <c r="A274" s="111">
        <v>901</v>
      </c>
      <c r="B274" s="117" t="s">
        <v>292</v>
      </c>
      <c r="C274" s="160" t="s">
        <v>415</v>
      </c>
      <c r="D274" s="109"/>
      <c r="E274" s="118"/>
      <c r="F274" s="129"/>
      <c r="G274" s="126">
        <f>IF(D274="","",(_xlfn.IFERROR(VLOOKUP(F274,Risk!$A$1:$B$3,2,FALSE)*(100%-D274),"")))</f>
      </c>
    </row>
    <row r="275" spans="1:7" ht="78.75">
      <c r="A275" s="38">
        <v>902</v>
      </c>
      <c r="B275" s="17" t="s">
        <v>292</v>
      </c>
      <c r="C275" s="161" t="s">
        <v>247</v>
      </c>
      <c r="D275" s="109"/>
      <c r="E275" s="47"/>
      <c r="F275" s="130"/>
      <c r="G275" s="126">
        <f>IF(D275="","",(_xlfn.IFERROR(VLOOKUP(F275,Risk!$A$1:$B$3,2,FALSE)*(100%-D275),"")))</f>
      </c>
    </row>
    <row r="276" spans="1:7" ht="78.75">
      <c r="A276" s="38">
        <v>903</v>
      </c>
      <c r="B276" s="17" t="s">
        <v>292</v>
      </c>
      <c r="C276" s="161" t="s">
        <v>416</v>
      </c>
      <c r="D276" s="109"/>
      <c r="E276" s="47"/>
      <c r="F276" s="130"/>
      <c r="G276" s="126">
        <f>IF(D276="","",(_xlfn.IFERROR(VLOOKUP(F276,Risk!$A$1:$B$3,2,FALSE)*(100%-D276),"")))</f>
      </c>
    </row>
    <row r="277" spans="1:7" ht="92.25">
      <c r="A277" s="38">
        <v>904</v>
      </c>
      <c r="B277" s="17" t="s">
        <v>292</v>
      </c>
      <c r="C277" s="161" t="s">
        <v>248</v>
      </c>
      <c r="D277" s="109"/>
      <c r="E277" s="47"/>
      <c r="F277" s="130"/>
      <c r="G277" s="126">
        <f>IF(D277="","",(_xlfn.IFERROR(VLOOKUP(F277,Risk!$A$1:$B$3,2,FALSE)*(100%-D277),"")))</f>
      </c>
    </row>
    <row r="278" spans="1:7" ht="52.5">
      <c r="A278" s="38">
        <v>905</v>
      </c>
      <c r="B278" s="17" t="s">
        <v>292</v>
      </c>
      <c r="C278" s="161" t="s">
        <v>417</v>
      </c>
      <c r="D278" s="109"/>
      <c r="E278" s="47"/>
      <c r="F278" s="130"/>
      <c r="G278" s="126">
        <f>IF(D278="","",(_xlfn.IFERROR(VLOOKUP(F278,Risk!$A$1:$B$3,2,FALSE)*(100%-D278),"")))</f>
      </c>
    </row>
    <row r="279" spans="1:7" ht="52.5">
      <c r="A279" s="38">
        <v>906</v>
      </c>
      <c r="B279" s="17" t="s">
        <v>293</v>
      </c>
      <c r="C279" s="161" t="s">
        <v>418</v>
      </c>
      <c r="D279" s="109"/>
      <c r="E279" s="47"/>
      <c r="F279" s="130"/>
      <c r="G279" s="126">
        <f>IF(D279="","",(_xlfn.IFERROR(VLOOKUP(F279,Risk!$A$1:$B$3,2,FALSE)*(100%-D279),"")))</f>
      </c>
    </row>
    <row r="280" spans="1:7" ht="66">
      <c r="A280" s="38">
        <v>907</v>
      </c>
      <c r="B280" s="17" t="s">
        <v>294</v>
      </c>
      <c r="C280" s="161" t="s">
        <v>419</v>
      </c>
      <c r="D280" s="109"/>
      <c r="E280" s="47"/>
      <c r="F280" s="130"/>
      <c r="G280" s="126">
        <f>IF(D280="","",(_xlfn.IFERROR(VLOOKUP(F280,Risk!$A$1:$B$3,2,FALSE)*(100%-D280),"")))</f>
      </c>
    </row>
    <row r="281" spans="1:7" ht="66">
      <c r="A281" s="38">
        <v>908</v>
      </c>
      <c r="B281" s="17" t="s">
        <v>295</v>
      </c>
      <c r="C281" s="161" t="s">
        <v>420</v>
      </c>
      <c r="D281" s="109"/>
      <c r="E281" s="47"/>
      <c r="F281" s="130"/>
      <c r="G281" s="126">
        <f>IF(D281="","",(_xlfn.IFERROR(VLOOKUP(F281,Risk!$A$1:$B$3,2,FALSE)*(100%-D281),"")))</f>
      </c>
    </row>
    <row r="282" spans="1:7" ht="92.25">
      <c r="A282" s="38">
        <v>909</v>
      </c>
      <c r="B282" s="17" t="s">
        <v>296</v>
      </c>
      <c r="C282" s="161" t="s">
        <v>421</v>
      </c>
      <c r="D282" s="109"/>
      <c r="E282" s="47"/>
      <c r="F282" s="130"/>
      <c r="G282" s="126">
        <f>IF(D282="","",(_xlfn.IFERROR(VLOOKUP(F282,Risk!$A$1:$B$3,2,FALSE)*(100%-D282),"")))</f>
      </c>
    </row>
    <row r="283" spans="1:7" s="213" customFormat="1" ht="45" customHeight="1">
      <c r="A283" s="219">
        <v>910</v>
      </c>
      <c r="B283" s="225" t="s">
        <v>296</v>
      </c>
      <c r="C283" s="216" t="s">
        <v>422</v>
      </c>
      <c r="D283" s="223"/>
      <c r="E283" s="221"/>
      <c r="F283" s="227"/>
      <c r="G283" s="243">
        <f>IF(D283="","",(_xlfn.IFERROR(VLOOKUP(F283,Risk!$A$1:$B$3,2,FALSE)*(100%-D283),"")))</f>
      </c>
    </row>
    <row r="284" spans="1:7" s="213" customFormat="1" ht="15" customHeight="1">
      <c r="A284" s="220"/>
      <c r="B284" s="226"/>
      <c r="C284" s="217"/>
      <c r="D284" s="224"/>
      <c r="E284" s="222"/>
      <c r="F284" s="228"/>
      <c r="G284" s="245"/>
    </row>
    <row r="285" spans="1:7" ht="53.25" thickBot="1">
      <c r="A285" s="110">
        <v>911</v>
      </c>
      <c r="B285" s="23" t="s">
        <v>296</v>
      </c>
      <c r="C285" s="162" t="s">
        <v>423</v>
      </c>
      <c r="D285" s="116"/>
      <c r="E285" s="47"/>
      <c r="F285" s="131"/>
      <c r="G285" s="127">
        <f>IF(D285="","",(_xlfn.IFERROR(VLOOKUP(F285,Risk!$A$1:$B$3,2,FALSE)*(100%-D285),"")))</f>
      </c>
    </row>
    <row r="286" spans="1:7" ht="15" thickBot="1">
      <c r="A286" s="211" t="s">
        <v>424</v>
      </c>
      <c r="B286" s="212"/>
      <c r="C286" s="212"/>
      <c r="D286" s="212"/>
      <c r="E286" s="212"/>
      <c r="F286" s="212"/>
      <c r="G286" s="107"/>
    </row>
    <row r="287" spans="1:7" ht="66">
      <c r="A287" s="111">
        <v>912</v>
      </c>
      <c r="B287" s="117" t="s">
        <v>297</v>
      </c>
      <c r="C287" s="160" t="s">
        <v>425</v>
      </c>
      <c r="D287" s="109"/>
      <c r="E287" s="118"/>
      <c r="F287" s="129"/>
      <c r="G287" s="126">
        <f>IF(D287="","",(_xlfn.IFERROR(VLOOKUP(F287,Risk!$A$1:$B$3,2,FALSE)*(100%-D287),"")))</f>
      </c>
    </row>
    <row r="288" spans="1:7" ht="66">
      <c r="A288" s="38">
        <v>913</v>
      </c>
      <c r="B288" s="17" t="s">
        <v>298</v>
      </c>
      <c r="C288" s="161" t="s">
        <v>426</v>
      </c>
      <c r="D288" s="109"/>
      <c r="E288" s="47"/>
      <c r="F288" s="130"/>
      <c r="G288" s="126">
        <f>IF(D288="","",(_xlfn.IFERROR(VLOOKUP(F288,Risk!$A$1:$B$3,2,FALSE)*(100%-D288),"")))</f>
      </c>
    </row>
    <row r="289" spans="1:7" ht="66">
      <c r="A289" s="38">
        <v>914</v>
      </c>
      <c r="B289" s="17" t="s">
        <v>298</v>
      </c>
      <c r="C289" s="161" t="s">
        <v>427</v>
      </c>
      <c r="D289" s="109"/>
      <c r="E289" s="47"/>
      <c r="F289" s="130"/>
      <c r="G289" s="126">
        <f>IF(D289="","",(_xlfn.IFERROR(VLOOKUP(F289,Risk!$A$1:$B$3,2,FALSE)*(100%-D289),"")))</f>
      </c>
    </row>
    <row r="290" spans="1:7" ht="66">
      <c r="A290" s="38">
        <v>915</v>
      </c>
      <c r="B290" s="17" t="s">
        <v>298</v>
      </c>
      <c r="C290" s="161" t="s">
        <v>249</v>
      </c>
      <c r="D290" s="109"/>
      <c r="E290" s="47"/>
      <c r="F290" s="130"/>
      <c r="G290" s="126">
        <f>IF(D290="","",(_xlfn.IFERROR(VLOOKUP(F290,Risk!$A$1:$B$3,2,FALSE)*(100%-D290),"")))</f>
      </c>
    </row>
    <row r="291" spans="1:7" ht="79.5" thickBot="1">
      <c r="A291" s="110">
        <v>916</v>
      </c>
      <c r="B291" s="23" t="s">
        <v>299</v>
      </c>
      <c r="C291" s="162" t="s">
        <v>447</v>
      </c>
      <c r="D291" s="116"/>
      <c r="E291" s="47"/>
      <c r="F291" s="131"/>
      <c r="G291" s="127">
        <f>IF(D291="","",(_xlfn.IFERROR(VLOOKUP(F291,Risk!$A$1:$B$3,2,FALSE)*(100%-D291),"")))</f>
      </c>
    </row>
    <row r="292" spans="1:7" ht="15" thickBot="1">
      <c r="A292" s="211" t="s">
        <v>448</v>
      </c>
      <c r="B292" s="212"/>
      <c r="C292" s="212"/>
      <c r="D292" s="212"/>
      <c r="E292" s="212"/>
      <c r="F292" s="212"/>
      <c r="G292" s="107"/>
    </row>
    <row r="293" spans="1:7" ht="52.5">
      <c r="A293" s="11">
        <v>917</v>
      </c>
      <c r="B293" s="8">
        <v>9.4</v>
      </c>
      <c r="C293" s="160" t="s">
        <v>449</v>
      </c>
      <c r="D293" s="109"/>
      <c r="E293" s="118"/>
      <c r="F293" s="129"/>
      <c r="G293" s="126">
        <f>IF(D293="","",(_xlfn.IFERROR(VLOOKUP(F293,Risk!$A$1:$B$3,2,FALSE)*(100%-D293),"")))</f>
      </c>
    </row>
    <row r="294" spans="1:7" ht="78.75">
      <c r="A294" s="12">
        <v>918</v>
      </c>
      <c r="B294" s="9">
        <v>9.4</v>
      </c>
      <c r="C294" s="161" t="s">
        <v>23</v>
      </c>
      <c r="D294" s="109"/>
      <c r="E294" s="47"/>
      <c r="F294" s="130"/>
      <c r="G294" s="126">
        <f>IF(D294="","",(_xlfn.IFERROR(VLOOKUP(F294,Risk!$A$1:$B$3,2,FALSE)*(100%-D294),"")))</f>
      </c>
    </row>
    <row r="295" spans="1:7" ht="92.25">
      <c r="A295" s="12">
        <v>919</v>
      </c>
      <c r="B295" s="9">
        <v>9.4</v>
      </c>
      <c r="C295" s="161" t="s">
        <v>250</v>
      </c>
      <c r="D295" s="109"/>
      <c r="E295" s="47"/>
      <c r="F295" s="130"/>
      <c r="G295" s="126">
        <f>IF(D295="","",(_xlfn.IFERROR(VLOOKUP(F295,Risk!$A$1:$B$3,2,FALSE)*(100%-D295),"")))</f>
      </c>
    </row>
    <row r="296" spans="1:7" ht="66">
      <c r="A296" s="12">
        <v>920</v>
      </c>
      <c r="B296" s="9">
        <v>9.4</v>
      </c>
      <c r="C296" s="161" t="s">
        <v>24</v>
      </c>
      <c r="D296" s="109"/>
      <c r="E296" s="47"/>
      <c r="F296" s="130"/>
      <c r="G296" s="126">
        <f>IF(D296="","",(_xlfn.IFERROR(VLOOKUP(F296,Risk!$A$1:$B$3,2,FALSE)*(100%-D296),"")))</f>
      </c>
    </row>
    <row r="297" spans="1:7" ht="52.5">
      <c r="A297" s="12">
        <v>921</v>
      </c>
      <c r="B297" s="9">
        <v>9.4</v>
      </c>
      <c r="C297" s="161" t="s">
        <v>25</v>
      </c>
      <c r="D297" s="109"/>
      <c r="E297" s="47"/>
      <c r="F297" s="130"/>
      <c r="G297" s="126">
        <f>IF(D297="","",(_xlfn.IFERROR(VLOOKUP(F297,Risk!$A$1:$B$3,2,FALSE)*(100%-D297),"")))</f>
      </c>
    </row>
    <row r="298" spans="1:7" ht="78.75">
      <c r="A298" s="12">
        <v>922</v>
      </c>
      <c r="B298" s="9">
        <v>9.4</v>
      </c>
      <c r="C298" s="161" t="s">
        <v>26</v>
      </c>
      <c r="D298" s="109"/>
      <c r="E298" s="47"/>
      <c r="F298" s="130"/>
      <c r="G298" s="126">
        <f>IF(D298="","",(_xlfn.IFERROR(VLOOKUP(F298,Risk!$A$1:$B$3,2,FALSE)*(100%-D298),"")))</f>
      </c>
    </row>
    <row r="299" spans="1:7" ht="105.75" thickBot="1">
      <c r="A299" s="13">
        <v>923</v>
      </c>
      <c r="B299" s="10">
        <v>9.4</v>
      </c>
      <c r="C299" s="162" t="s">
        <v>252</v>
      </c>
      <c r="D299" s="116"/>
      <c r="E299" s="194" t="s">
        <v>251</v>
      </c>
      <c r="F299" s="131"/>
      <c r="G299" s="127">
        <f>IF(D299="","",(_xlfn.IFERROR(VLOOKUP(F299,Risk!$A$1:$B$3,2,FALSE)*(100%-D299),"")))</f>
      </c>
    </row>
    <row r="300" spans="1:7" ht="15" thickBot="1">
      <c r="A300" s="211" t="s">
        <v>27</v>
      </c>
      <c r="B300" s="212"/>
      <c r="C300" s="212"/>
      <c r="D300" s="212"/>
      <c r="E300" s="212"/>
      <c r="F300" s="212"/>
      <c r="G300" s="107"/>
    </row>
    <row r="301" spans="1:7" ht="105">
      <c r="A301" s="11">
        <v>924</v>
      </c>
      <c r="B301" s="8" t="s">
        <v>300</v>
      </c>
      <c r="C301" s="160" t="s">
        <v>253</v>
      </c>
      <c r="D301" s="109"/>
      <c r="E301" s="118"/>
      <c r="F301" s="129"/>
      <c r="G301" s="126">
        <f>IF(D301="","",(_xlfn.IFERROR(VLOOKUP(F301,Risk!$A$1:$B$3,2,FALSE)*(100%-D301),"")))</f>
      </c>
    </row>
    <row r="302" spans="1:7" ht="105">
      <c r="A302" s="12">
        <v>925</v>
      </c>
      <c r="B302" s="9" t="s">
        <v>300</v>
      </c>
      <c r="C302" s="161" t="s">
        <v>203</v>
      </c>
      <c r="D302" s="109"/>
      <c r="E302" s="47"/>
      <c r="F302" s="130"/>
      <c r="G302" s="126">
        <f>IF(D302="","",(_xlfn.IFERROR(VLOOKUP(F302,Risk!$A$1:$B$3,2,FALSE)*(100%-D302),"")))</f>
      </c>
    </row>
    <row r="303" spans="1:7" ht="52.5">
      <c r="A303" s="12">
        <v>926</v>
      </c>
      <c r="B303" s="9" t="s">
        <v>300</v>
      </c>
      <c r="C303" s="161" t="s">
        <v>204</v>
      </c>
      <c r="D303" s="109"/>
      <c r="E303" s="47"/>
      <c r="F303" s="130"/>
      <c r="G303" s="126">
        <f>IF(D303="","",(_xlfn.IFERROR(VLOOKUP(F303,Risk!$A$1:$B$3,2,FALSE)*(100%-D303),"")))</f>
      </c>
    </row>
    <row r="304" spans="1:7" ht="66">
      <c r="A304" s="12">
        <v>927</v>
      </c>
      <c r="B304" s="9" t="s">
        <v>301</v>
      </c>
      <c r="C304" s="161" t="s">
        <v>205</v>
      </c>
      <c r="D304" s="109"/>
      <c r="E304" s="47"/>
      <c r="F304" s="130"/>
      <c r="G304" s="126">
        <f>IF(D304="","",(_xlfn.IFERROR(VLOOKUP(F304,Risk!$A$1:$B$3,2,FALSE)*(100%-D304),"")))</f>
      </c>
    </row>
    <row r="305" spans="1:7" ht="78.75">
      <c r="A305" s="12">
        <v>928</v>
      </c>
      <c r="B305" s="9" t="s">
        <v>302</v>
      </c>
      <c r="C305" s="161" t="s">
        <v>206</v>
      </c>
      <c r="D305" s="109"/>
      <c r="E305" s="47"/>
      <c r="F305" s="130"/>
      <c r="G305" s="126">
        <f>IF(D305="","",(_xlfn.IFERROR(VLOOKUP(F305,Risk!$A$1:$B$3,2,FALSE)*(100%-D305),"")))</f>
      </c>
    </row>
    <row r="306" spans="1:7" ht="52.5">
      <c r="A306" s="12">
        <v>929</v>
      </c>
      <c r="B306" s="9" t="s">
        <v>302</v>
      </c>
      <c r="C306" s="161" t="s">
        <v>208</v>
      </c>
      <c r="D306" s="109"/>
      <c r="E306" s="47"/>
      <c r="F306" s="130"/>
      <c r="G306" s="126">
        <f>IF(D306="","",(_xlfn.IFERROR(VLOOKUP(F306,Risk!$A$1:$B$3,2,FALSE)*(100%-D306),"")))</f>
      </c>
    </row>
    <row r="307" spans="1:7" ht="39">
      <c r="A307" s="12">
        <v>930</v>
      </c>
      <c r="B307" s="9" t="s">
        <v>302</v>
      </c>
      <c r="C307" s="161" t="s">
        <v>207</v>
      </c>
      <c r="D307" s="109"/>
      <c r="E307" s="37"/>
      <c r="F307" s="130"/>
      <c r="G307" s="126">
        <f>IF(D307="","",(_xlfn.IFERROR(VLOOKUP(F307,Risk!$A$1:$B$3,2,FALSE)*(100%-D307),"")))</f>
      </c>
    </row>
    <row r="308" spans="1:7" ht="39.75" thickBot="1">
      <c r="A308" s="13">
        <v>931</v>
      </c>
      <c r="B308" s="10" t="s">
        <v>302</v>
      </c>
      <c r="C308" s="162" t="s">
        <v>254</v>
      </c>
      <c r="D308" s="116"/>
      <c r="E308" s="47"/>
      <c r="F308" s="131"/>
      <c r="G308" s="127">
        <f>IF(D308="","",(_xlfn.IFERROR(VLOOKUP(F308,Risk!$A$1:$B$3,2,FALSE)*(100%-D308),"")))</f>
      </c>
    </row>
    <row r="309" spans="1:7" ht="18" thickBot="1">
      <c r="A309" s="209" t="s">
        <v>209</v>
      </c>
      <c r="B309" s="210"/>
      <c r="C309" s="210"/>
      <c r="D309" s="210"/>
      <c r="E309" s="210"/>
      <c r="F309" s="210"/>
      <c r="G309" s="108"/>
    </row>
    <row r="310" spans="1:7" ht="15" thickBot="1">
      <c r="A310" s="207" t="s">
        <v>210</v>
      </c>
      <c r="B310" s="208"/>
      <c r="C310" s="208"/>
      <c r="D310" s="208"/>
      <c r="E310" s="208"/>
      <c r="F310" s="208"/>
      <c r="G310" s="119"/>
    </row>
    <row r="311" spans="1:7" ht="78.75">
      <c r="A311" s="111">
        <v>1001</v>
      </c>
      <c r="B311" s="117" t="s">
        <v>303</v>
      </c>
      <c r="C311" s="163" t="s">
        <v>259</v>
      </c>
      <c r="D311" s="109"/>
      <c r="E311" s="118"/>
      <c r="F311" s="129"/>
      <c r="G311" s="126">
        <f>IF(D311="","",(_xlfn.IFERROR(VLOOKUP(F311,Risk!$A$1:$B$3,2,FALSE)*(100%-D311),"")))</f>
      </c>
    </row>
    <row r="312" spans="1:7" ht="39">
      <c r="A312" s="38">
        <v>1002</v>
      </c>
      <c r="B312" s="17" t="s">
        <v>303</v>
      </c>
      <c r="C312" s="159" t="s">
        <v>211</v>
      </c>
      <c r="D312" s="109"/>
      <c r="E312" s="47"/>
      <c r="F312" s="130"/>
      <c r="G312" s="126">
        <f>IF(D312="","",(_xlfn.IFERROR(VLOOKUP(F312,Risk!$A$1:$B$3,2,FALSE)*(100%-D312),"")))</f>
      </c>
    </row>
    <row r="313" spans="1:7" ht="52.5">
      <c r="A313" s="38">
        <v>1003</v>
      </c>
      <c r="B313" s="17" t="s">
        <v>303</v>
      </c>
      <c r="C313" s="159" t="s">
        <v>255</v>
      </c>
      <c r="D313" s="109"/>
      <c r="E313" s="47"/>
      <c r="F313" s="130"/>
      <c r="G313" s="126">
        <f>IF(D313="","",(_xlfn.IFERROR(VLOOKUP(F313,Risk!$A$1:$B$3,2,FALSE)*(100%-D313),"")))</f>
      </c>
    </row>
    <row r="314" spans="1:7" ht="52.5">
      <c r="A314" s="38">
        <v>1004</v>
      </c>
      <c r="B314" s="17" t="s">
        <v>303</v>
      </c>
      <c r="C314" s="164" t="s">
        <v>212</v>
      </c>
      <c r="D314" s="109"/>
      <c r="E314" s="47"/>
      <c r="F314" s="130"/>
      <c r="G314" s="126">
        <f>IF(D314="","",(_xlfn.IFERROR(VLOOKUP(F314,Risk!$A$1:$B$3,2,FALSE)*(100%-D314),"")))</f>
      </c>
    </row>
    <row r="315" spans="1:7" ht="39">
      <c r="A315" s="215">
        <v>1005</v>
      </c>
      <c r="B315" s="214" t="s">
        <v>304</v>
      </c>
      <c r="C315" s="167" t="s">
        <v>257</v>
      </c>
      <c r="D315" s="249"/>
      <c r="E315" s="252"/>
      <c r="F315" s="254"/>
      <c r="G315" s="243">
        <f>IF(D315="","",(_xlfn.IFERROR(VLOOKUP(F315,Risk!$A$1:$B$3,2,FALSE)*(100%-D315),"")))</f>
      </c>
    </row>
    <row r="316" spans="1:7" ht="26.25">
      <c r="A316" s="215"/>
      <c r="B316" s="214"/>
      <c r="C316" s="192" t="s">
        <v>256</v>
      </c>
      <c r="D316" s="250"/>
      <c r="E316" s="253"/>
      <c r="F316" s="255"/>
      <c r="G316" s="244"/>
    </row>
    <row r="317" spans="1:7" ht="26.25">
      <c r="A317" s="215"/>
      <c r="B317" s="214"/>
      <c r="C317" s="165" t="s">
        <v>258</v>
      </c>
      <c r="D317" s="250"/>
      <c r="E317" s="253"/>
      <c r="F317" s="255"/>
      <c r="G317" s="244"/>
    </row>
    <row r="318" spans="1:7" ht="14.25">
      <c r="A318" s="215"/>
      <c r="B318" s="214"/>
      <c r="C318" s="165" t="s">
        <v>214</v>
      </c>
      <c r="D318" s="250"/>
      <c r="E318" s="253"/>
      <c r="F318" s="255"/>
      <c r="G318" s="244"/>
    </row>
    <row r="319" spans="1:7" ht="26.25">
      <c r="A319" s="215"/>
      <c r="B319" s="214"/>
      <c r="C319" s="165" t="s">
        <v>213</v>
      </c>
      <c r="D319" s="250"/>
      <c r="E319" s="253"/>
      <c r="F319" s="255"/>
      <c r="G319" s="244"/>
    </row>
    <row r="320" spans="1:7" ht="14.25">
      <c r="A320" s="215"/>
      <c r="B320" s="214"/>
      <c r="C320" s="165" t="s">
        <v>215</v>
      </c>
      <c r="D320" s="250"/>
      <c r="E320" s="253"/>
      <c r="F320" s="255"/>
      <c r="G320" s="244"/>
    </row>
    <row r="321" spans="1:7" ht="26.25">
      <c r="A321" s="215"/>
      <c r="B321" s="214"/>
      <c r="C321" s="165" t="s">
        <v>216</v>
      </c>
      <c r="D321" s="250"/>
      <c r="E321" s="253"/>
      <c r="F321" s="255"/>
      <c r="G321" s="244"/>
    </row>
    <row r="322" spans="1:7" ht="39">
      <c r="A322" s="215"/>
      <c r="B322" s="214"/>
      <c r="C322" s="165" t="s">
        <v>217</v>
      </c>
      <c r="D322" s="251"/>
      <c r="E322" s="253"/>
      <c r="F322" s="256"/>
      <c r="G322" s="245"/>
    </row>
    <row r="323" spans="1:7" ht="52.5">
      <c r="A323" s="38">
        <v>1006</v>
      </c>
      <c r="B323" s="17" t="s">
        <v>304</v>
      </c>
      <c r="C323" s="168" t="s">
        <v>218</v>
      </c>
      <c r="D323" s="109"/>
      <c r="E323" s="47"/>
      <c r="F323" s="134"/>
      <c r="G323" s="126">
        <f>IF(D323="","",(_xlfn.IFERROR(VLOOKUP(F323,Risk!$A$1:$B$3,2,FALSE)*(100%-D323),"")))</f>
      </c>
    </row>
    <row r="324" spans="1:7" ht="79.5" thickBot="1">
      <c r="A324" s="32">
        <v>1007</v>
      </c>
      <c r="B324" s="16" t="s">
        <v>304</v>
      </c>
      <c r="C324" s="164" t="s">
        <v>196</v>
      </c>
      <c r="D324" s="116"/>
      <c r="E324" s="47"/>
      <c r="F324" s="135"/>
      <c r="G324" s="127">
        <f>IF(D324="","",(_xlfn.IFERROR(VLOOKUP(F324,Risk!$A$1:$B$3,2,FALSE)*(100%-D324),"")))</f>
      </c>
    </row>
    <row r="325" spans="1:7" ht="15" thickBot="1">
      <c r="A325" s="211" t="s">
        <v>219</v>
      </c>
      <c r="B325" s="212"/>
      <c r="C325" s="212"/>
      <c r="D325" s="212"/>
      <c r="E325" s="212"/>
      <c r="F325" s="212"/>
      <c r="G325" s="107"/>
    </row>
    <row r="326" spans="1:7" ht="66">
      <c r="A326" s="111">
        <v>1008</v>
      </c>
      <c r="B326" s="117" t="s">
        <v>305</v>
      </c>
      <c r="C326" s="163" t="s">
        <v>220</v>
      </c>
      <c r="D326" s="109"/>
      <c r="E326" s="118"/>
      <c r="F326" s="136"/>
      <c r="G326" s="126">
        <f>IF(D326="","",(_xlfn.IFERROR(VLOOKUP(F326,Risk!$A$1:$B$3,2,FALSE)*(100%-D326),"")))</f>
      </c>
    </row>
    <row r="327" spans="1:7" ht="66">
      <c r="A327" s="38">
        <v>1009</v>
      </c>
      <c r="B327" s="17" t="s">
        <v>305</v>
      </c>
      <c r="C327" s="159" t="s">
        <v>197</v>
      </c>
      <c r="D327" s="109"/>
      <c r="E327" s="47"/>
      <c r="F327" s="134"/>
      <c r="G327" s="126">
        <f>IF(D327="","",(_xlfn.IFERROR(VLOOKUP(F327,Risk!$A$1:$B$3,2,FALSE)*(100%-D327),"")))</f>
      </c>
    </row>
    <row r="328" spans="1:7" ht="52.5">
      <c r="A328" s="38">
        <v>1010</v>
      </c>
      <c r="B328" s="17" t="s">
        <v>305</v>
      </c>
      <c r="C328" s="159" t="s">
        <v>19</v>
      </c>
      <c r="D328" s="109"/>
      <c r="E328" s="47"/>
      <c r="F328" s="134"/>
      <c r="G328" s="126">
        <f>IF(D328="","",(_xlfn.IFERROR(VLOOKUP(F328,Risk!$A$1:$B$3,2,FALSE)*(100%-D328),"")))</f>
      </c>
    </row>
    <row r="329" spans="1:7" ht="52.5">
      <c r="A329" s="38">
        <v>1011</v>
      </c>
      <c r="B329" s="17" t="s">
        <v>306</v>
      </c>
      <c r="C329" s="159" t="s">
        <v>20</v>
      </c>
      <c r="D329" s="109"/>
      <c r="E329" s="37"/>
      <c r="F329" s="130"/>
      <c r="G329" s="126">
        <f>IF(D329="","",(_xlfn.IFERROR(VLOOKUP(F329,Risk!$A$1:$B$3,2,FALSE)*(100%-D329),"")))</f>
      </c>
    </row>
    <row r="330" spans="1:7" ht="52.5">
      <c r="A330" s="38">
        <v>1012</v>
      </c>
      <c r="B330" s="17" t="s">
        <v>306</v>
      </c>
      <c r="C330" s="159" t="s">
        <v>21</v>
      </c>
      <c r="D330" s="109"/>
      <c r="E330" s="37"/>
      <c r="F330" s="130"/>
      <c r="G330" s="126">
        <f>IF(D330="","",(_xlfn.IFERROR(VLOOKUP(F330,Risk!$A$1:$B$3,2,FALSE)*(100%-D330),"")))</f>
      </c>
    </row>
    <row r="331" spans="1:7" ht="52.5">
      <c r="A331" s="38">
        <v>1013</v>
      </c>
      <c r="B331" s="17" t="s">
        <v>306</v>
      </c>
      <c r="C331" s="159" t="s">
        <v>198</v>
      </c>
      <c r="D331" s="109"/>
      <c r="E331" s="37"/>
      <c r="F331" s="130"/>
      <c r="G331" s="126">
        <f>IF(D331="","",(_xlfn.IFERROR(VLOOKUP(F331,Risk!$A$1:$B$3,2,FALSE)*(100%-D331),"")))</f>
      </c>
    </row>
    <row r="332" spans="1:7" ht="66">
      <c r="A332" s="38">
        <v>1014</v>
      </c>
      <c r="B332" s="17" t="s">
        <v>306</v>
      </c>
      <c r="C332" s="159" t="s">
        <v>22</v>
      </c>
      <c r="D332" s="109"/>
      <c r="E332" s="37"/>
      <c r="F332" s="130"/>
      <c r="G332" s="126">
        <f>IF(D332="","",(_xlfn.IFERROR(VLOOKUP(F332,Risk!$A$1:$B$3,2,FALSE)*(100%-D332),"")))</f>
      </c>
    </row>
    <row r="333" spans="1:7" ht="39">
      <c r="A333" s="38">
        <v>1015</v>
      </c>
      <c r="B333" s="17" t="s">
        <v>307</v>
      </c>
      <c r="C333" s="159" t="s">
        <v>199</v>
      </c>
      <c r="D333" s="109"/>
      <c r="E333" s="37"/>
      <c r="F333" s="130"/>
      <c r="G333" s="126">
        <f>IF(D333="","",(_xlfn.IFERROR(VLOOKUP(F333,Risk!$A$1:$B$3,2,FALSE)*(100%-D333),"")))</f>
      </c>
    </row>
    <row r="334" spans="1:7" ht="52.5">
      <c r="A334" s="38">
        <v>1016</v>
      </c>
      <c r="B334" s="17" t="s">
        <v>307</v>
      </c>
      <c r="C334" s="159" t="s">
        <v>428</v>
      </c>
      <c r="D334" s="109"/>
      <c r="E334" s="37"/>
      <c r="F334" s="130"/>
      <c r="G334" s="126">
        <f>IF(D334="","",(_xlfn.IFERROR(VLOOKUP(F334,Risk!$A$1:$B$3,2,FALSE)*(100%-D334),"")))</f>
      </c>
    </row>
    <row r="335" spans="1:7" ht="52.5">
      <c r="A335" s="38">
        <v>1017</v>
      </c>
      <c r="B335" s="17" t="s">
        <v>308</v>
      </c>
      <c r="C335" s="159" t="s">
        <v>429</v>
      </c>
      <c r="D335" s="109"/>
      <c r="E335" s="47"/>
      <c r="F335" s="134"/>
      <c r="G335" s="126">
        <f>IF(D335="","",(_xlfn.IFERROR(VLOOKUP(F335,Risk!$A$1:$B$3,2,FALSE)*(100%-D335),"")))</f>
      </c>
    </row>
    <row r="336" spans="1:7" ht="79.5" thickBot="1">
      <c r="A336" s="110">
        <v>1018</v>
      </c>
      <c r="B336" s="23" t="s">
        <v>308</v>
      </c>
      <c r="C336" s="164" t="s">
        <v>260</v>
      </c>
      <c r="D336" s="116"/>
      <c r="E336" s="47"/>
      <c r="F336" s="135"/>
      <c r="G336" s="127">
        <f>IF(D336="","",(_xlfn.IFERROR(VLOOKUP(F336,Risk!$A$1:$B$3,2,FALSE)*(100%-D336),"")))</f>
      </c>
    </row>
    <row r="337" spans="1:7" ht="18" thickBot="1">
      <c r="A337" s="209" t="s">
        <v>430</v>
      </c>
      <c r="B337" s="210"/>
      <c r="C337" s="210"/>
      <c r="D337" s="210"/>
      <c r="E337" s="210"/>
      <c r="F337" s="210"/>
      <c r="G337" s="121"/>
    </row>
    <row r="338" spans="1:7" ht="15" thickBot="1">
      <c r="A338" s="207" t="s">
        <v>431</v>
      </c>
      <c r="B338" s="208"/>
      <c r="C338" s="208"/>
      <c r="D338" s="208"/>
      <c r="E338" s="208"/>
      <c r="F338" s="208"/>
      <c r="G338" s="119"/>
    </row>
    <row r="339" spans="1:7" ht="105">
      <c r="A339" s="111">
        <v>1101</v>
      </c>
      <c r="B339" s="117">
        <v>11.2</v>
      </c>
      <c r="C339" s="163" t="s">
        <v>37</v>
      </c>
      <c r="D339" s="109"/>
      <c r="E339" s="118"/>
      <c r="F339" s="136"/>
      <c r="G339" s="126">
        <f>IF(D339="","",(_xlfn.IFERROR(VLOOKUP(F339,Risk!$A$1:$B$3,2,FALSE)*(100%-D339),"")))</f>
      </c>
    </row>
    <row r="340" spans="1:7" ht="52.5">
      <c r="A340" s="24">
        <v>1102</v>
      </c>
      <c r="B340" s="25">
        <v>11.2</v>
      </c>
      <c r="C340" s="169" t="s">
        <v>432</v>
      </c>
      <c r="D340" s="109"/>
      <c r="E340" s="47"/>
      <c r="F340" s="134"/>
      <c r="G340" s="126">
        <f>IF(D340="","",(_xlfn.IFERROR(VLOOKUP(F340,Risk!$A$1:$B$3,2,FALSE)*(100%-D340),"")))</f>
      </c>
    </row>
    <row r="341" spans="1:7" ht="52.5">
      <c r="A341" s="12">
        <v>1103</v>
      </c>
      <c r="B341" s="26">
        <v>11.2</v>
      </c>
      <c r="C341" s="170" t="s">
        <v>433</v>
      </c>
      <c r="D341" s="109"/>
      <c r="E341" s="47"/>
      <c r="F341" s="134"/>
      <c r="G341" s="126">
        <f>IF(D341="","",(_xlfn.IFERROR(VLOOKUP(F341,Risk!$A$1:$B$3,2,FALSE)*(100%-D341),"")))</f>
      </c>
    </row>
    <row r="342" spans="1:7" ht="78.75">
      <c r="A342" s="12">
        <v>1104</v>
      </c>
      <c r="B342" s="26" t="s">
        <v>457</v>
      </c>
      <c r="C342" s="170" t="s">
        <v>38</v>
      </c>
      <c r="D342" s="109"/>
      <c r="E342" s="47"/>
      <c r="F342" s="134"/>
      <c r="G342" s="126">
        <f>IF(D342="","",(_xlfn.IFERROR(VLOOKUP(F342,Risk!$A$1:$B$3,2,FALSE)*(100%-D342),"")))</f>
      </c>
    </row>
    <row r="343" spans="1:7" ht="52.5">
      <c r="A343" s="27">
        <v>1105</v>
      </c>
      <c r="B343" s="28">
        <v>11.2</v>
      </c>
      <c r="C343" s="171" t="s">
        <v>200</v>
      </c>
      <c r="D343" s="109"/>
      <c r="E343" s="47"/>
      <c r="F343" s="134"/>
      <c r="G343" s="126">
        <f>IF(D343="","",(_xlfn.IFERROR(VLOOKUP(F343,Risk!$A$1:$B$3,2,FALSE)*(100%-D343),"")))</f>
      </c>
    </row>
    <row r="344" spans="1:7" ht="66" thickBot="1">
      <c r="A344" s="110">
        <v>1106</v>
      </c>
      <c r="B344" s="23">
        <v>11.2</v>
      </c>
      <c r="C344" s="164" t="s">
        <v>201</v>
      </c>
      <c r="D344" s="116"/>
      <c r="E344" s="47"/>
      <c r="F344" s="135"/>
      <c r="G344" s="127">
        <f>IF(D344="","",(_xlfn.IFERROR(VLOOKUP(F344,Risk!$A$1:$B$3,2,FALSE)*(100%-D344),"")))</f>
      </c>
    </row>
    <row r="345" spans="1:7" ht="15" thickBot="1">
      <c r="A345" s="211" t="s">
        <v>202</v>
      </c>
      <c r="B345" s="212"/>
      <c r="C345" s="212"/>
      <c r="D345" s="212"/>
      <c r="E345" s="212"/>
      <c r="F345" s="212"/>
      <c r="G345" s="107"/>
    </row>
    <row r="346" spans="1:7" ht="52.5">
      <c r="A346" s="111">
        <v>1107</v>
      </c>
      <c r="B346" s="117">
        <v>11.3</v>
      </c>
      <c r="C346" s="163" t="s">
        <v>28</v>
      </c>
      <c r="D346" s="109"/>
      <c r="E346" s="118"/>
      <c r="F346" s="136"/>
      <c r="G346" s="126">
        <f>IF(D346="","",(_xlfn.IFERROR(VLOOKUP(F346,Risk!$A$1:$B$3,2,FALSE)*(100%-D346),"")))</f>
      </c>
    </row>
    <row r="347" spans="1:7" ht="66">
      <c r="A347" s="21">
        <v>1108</v>
      </c>
      <c r="B347" s="17">
        <v>11.3</v>
      </c>
      <c r="C347" s="159" t="s">
        <v>29</v>
      </c>
      <c r="D347" s="109"/>
      <c r="E347" s="47"/>
      <c r="F347" s="134"/>
      <c r="G347" s="126">
        <f>IF(D347="","",(_xlfn.IFERROR(VLOOKUP(F347,Risk!$A$1:$B$3,2,FALSE)*(100%-D347),"")))</f>
      </c>
    </row>
    <row r="348" spans="1:7" ht="26.25">
      <c r="A348" s="22">
        <v>1109</v>
      </c>
      <c r="B348" s="17">
        <v>11.3</v>
      </c>
      <c r="C348" s="159" t="s">
        <v>30</v>
      </c>
      <c r="D348" s="109"/>
      <c r="E348" s="47"/>
      <c r="F348" s="134"/>
      <c r="G348" s="126">
        <f>IF(D348="","",(_xlfn.IFERROR(VLOOKUP(F348,Risk!$A$1:$B$3,2,FALSE)*(100%-D348),"")))</f>
      </c>
    </row>
    <row r="349" spans="1:7" ht="39.75" thickBot="1">
      <c r="A349" s="110">
        <v>1110</v>
      </c>
      <c r="B349" s="23">
        <v>11.3</v>
      </c>
      <c r="C349" s="164" t="s">
        <v>31</v>
      </c>
      <c r="D349" s="116"/>
      <c r="E349" s="47"/>
      <c r="F349" s="135"/>
      <c r="G349" s="127">
        <f>IF(D349="","",(_xlfn.IFERROR(VLOOKUP(F349,Risk!$A$1:$B$3,2,FALSE)*(100%-D349),"")))</f>
      </c>
    </row>
    <row r="350" spans="1:7" ht="15" thickBot="1">
      <c r="A350" s="211" t="s">
        <v>32</v>
      </c>
      <c r="B350" s="218"/>
      <c r="C350" s="218"/>
      <c r="D350" s="218"/>
      <c r="E350" s="218"/>
      <c r="F350" s="218"/>
      <c r="G350" s="107"/>
    </row>
    <row r="351" spans="1:7" ht="78.75">
      <c r="A351" s="111">
        <v>1111</v>
      </c>
      <c r="B351" s="117">
        <v>11.4</v>
      </c>
      <c r="C351" s="163" t="s">
        <v>261</v>
      </c>
      <c r="D351" s="109"/>
      <c r="E351" s="197" t="s">
        <v>262</v>
      </c>
      <c r="F351" s="136"/>
      <c r="G351" s="126">
        <f>IF(D351="","",(_xlfn.IFERROR(VLOOKUP(F351,Risk!$A$1:$B$3,2,FALSE)*(100%-D351),"")))</f>
      </c>
    </row>
    <row r="352" spans="1:7" ht="66">
      <c r="A352" s="38">
        <v>1112</v>
      </c>
      <c r="B352" s="17">
        <v>11.4</v>
      </c>
      <c r="C352" s="159" t="s">
        <v>39</v>
      </c>
      <c r="D352" s="109"/>
      <c r="E352" s="47"/>
      <c r="F352" s="134"/>
      <c r="G352" s="126">
        <f>IF(D352="","",(_xlfn.IFERROR(VLOOKUP(F352,Risk!$A$1:$B$3,2,FALSE)*(100%-D352),"")))</f>
      </c>
    </row>
    <row r="353" spans="1:7" ht="78.75">
      <c r="A353" s="38">
        <v>1113</v>
      </c>
      <c r="B353" s="17">
        <v>11.4</v>
      </c>
      <c r="C353" s="159" t="s">
        <v>40</v>
      </c>
      <c r="D353" s="109"/>
      <c r="E353" s="47"/>
      <c r="F353" s="134"/>
      <c r="G353" s="126">
        <f>IF(D353="","",(_xlfn.IFERROR(VLOOKUP(F353,Risk!$A$1:$B$3,2,FALSE)*(100%-D353),"")))</f>
      </c>
    </row>
    <row r="354" spans="1:7" ht="105.75" thickBot="1">
      <c r="A354" s="110">
        <v>1114</v>
      </c>
      <c r="B354" s="23">
        <v>11.4</v>
      </c>
      <c r="C354" s="164" t="s">
        <v>33</v>
      </c>
      <c r="D354" s="116"/>
      <c r="E354" s="47"/>
      <c r="F354" s="135"/>
      <c r="G354" s="127">
        <f>IF(D354="","",(_xlfn.IFERROR(VLOOKUP(F354,Risk!$A$1:$B$3,2,FALSE)*(100%-D354),"")))</f>
      </c>
    </row>
    <row r="355" spans="1:7" ht="18" thickBot="1">
      <c r="A355" s="209" t="s">
        <v>34</v>
      </c>
      <c r="B355" s="210"/>
      <c r="C355" s="210"/>
      <c r="D355" s="210"/>
      <c r="E355" s="210"/>
      <c r="F355" s="210"/>
      <c r="G355" s="108"/>
    </row>
    <row r="356" spans="1:7" ht="15" thickBot="1">
      <c r="A356" s="207" t="s">
        <v>35</v>
      </c>
      <c r="B356" s="208"/>
      <c r="C356" s="208"/>
      <c r="D356" s="208"/>
      <c r="E356" s="208"/>
      <c r="F356" s="208"/>
      <c r="G356" s="119"/>
    </row>
    <row r="357" spans="1:7" ht="52.5">
      <c r="A357" s="31">
        <v>1201</v>
      </c>
      <c r="B357" s="14">
        <v>12.2</v>
      </c>
      <c r="C357" s="163" t="s">
        <v>63</v>
      </c>
      <c r="D357" s="109"/>
      <c r="E357" s="118"/>
      <c r="F357" s="136"/>
      <c r="G357" s="126">
        <f>IF(D357="","",(_xlfn.IFERROR(VLOOKUP(F357,Risk!$A$1:$B$3,2,FALSE)*(100%-D357),"")))</f>
      </c>
    </row>
    <row r="358" spans="1:7" ht="78.75">
      <c r="A358" s="20">
        <v>1202</v>
      </c>
      <c r="B358" s="15" t="s">
        <v>309</v>
      </c>
      <c r="C358" s="159" t="s">
        <v>64</v>
      </c>
      <c r="D358" s="109"/>
      <c r="E358" s="47"/>
      <c r="F358" s="134"/>
      <c r="G358" s="126">
        <f>IF(D358="","",(_xlfn.IFERROR(VLOOKUP(F358,Risk!$A$1:$B$3,2,FALSE)*(100%-D358),"")))</f>
      </c>
    </row>
    <row r="359" spans="1:7" ht="66">
      <c r="A359" s="20">
        <v>1203</v>
      </c>
      <c r="B359" s="15" t="s">
        <v>309</v>
      </c>
      <c r="C359" s="159" t="s">
        <v>438</v>
      </c>
      <c r="D359" s="109"/>
      <c r="E359" s="47"/>
      <c r="F359" s="134"/>
      <c r="G359" s="126">
        <f>IF(D359="","",(_xlfn.IFERROR(VLOOKUP(F359,Risk!$A$1:$B$3,2,FALSE)*(100%-D359),"")))</f>
      </c>
    </row>
    <row r="360" spans="1:7" ht="78.75">
      <c r="A360" s="20">
        <v>1204</v>
      </c>
      <c r="B360" s="15" t="s">
        <v>309</v>
      </c>
      <c r="C360" s="159" t="s">
        <v>439</v>
      </c>
      <c r="D360" s="109"/>
      <c r="E360" s="47"/>
      <c r="F360" s="134"/>
      <c r="G360" s="126">
        <f>IF(D360="","",(_xlfn.IFERROR(VLOOKUP(F360,Risk!$A$1:$B$3,2,FALSE)*(100%-D360),"")))</f>
      </c>
    </row>
    <row r="361" spans="1:7" ht="66">
      <c r="A361" s="20">
        <v>1205</v>
      </c>
      <c r="B361" s="15" t="s">
        <v>309</v>
      </c>
      <c r="C361" s="159" t="s">
        <v>440</v>
      </c>
      <c r="D361" s="109"/>
      <c r="E361" s="47"/>
      <c r="F361" s="134"/>
      <c r="G361" s="126">
        <f>IF(D361="","",(_xlfn.IFERROR(VLOOKUP(F361,Risk!$A$1:$B$3,2,FALSE)*(100%-D361),"")))</f>
      </c>
    </row>
    <row r="362" spans="1:7" ht="78.75">
      <c r="A362" s="20">
        <v>1206</v>
      </c>
      <c r="B362" s="15" t="s">
        <v>310</v>
      </c>
      <c r="C362" s="159" t="s">
        <v>441</v>
      </c>
      <c r="D362" s="109"/>
      <c r="E362" s="47"/>
      <c r="F362" s="134"/>
      <c r="G362" s="126">
        <f>IF(D362="","",(_xlfn.IFERROR(VLOOKUP(F362,Risk!$A$1:$B$3,2,FALSE)*(100%-D362),"")))</f>
      </c>
    </row>
    <row r="363" spans="1:7" ht="105">
      <c r="A363" s="20">
        <v>1207</v>
      </c>
      <c r="B363" s="15" t="s">
        <v>312</v>
      </c>
      <c r="C363" s="159" t="s">
        <v>442</v>
      </c>
      <c r="D363" s="109"/>
      <c r="E363" s="47"/>
      <c r="F363" s="134"/>
      <c r="G363" s="126">
        <f>IF(D363="","",(_xlfn.IFERROR(VLOOKUP(F363,Risk!$A$1:$B$3,2,FALSE)*(100%-D363),"")))</f>
      </c>
    </row>
    <row r="364" spans="1:7" ht="105.75" thickBot="1">
      <c r="A364" s="32">
        <v>1208</v>
      </c>
      <c r="B364" s="16" t="s">
        <v>311</v>
      </c>
      <c r="C364" s="164" t="s">
        <v>65</v>
      </c>
      <c r="D364" s="116"/>
      <c r="E364" s="47"/>
      <c r="F364" s="135"/>
      <c r="G364" s="127">
        <f>IF(D364="","",(_xlfn.IFERROR(VLOOKUP(F364,Risk!$A$1:$B$3,2,FALSE)*(100%-D364),"")))</f>
      </c>
    </row>
    <row r="365" spans="1:7" ht="15" thickBot="1">
      <c r="A365" s="211" t="s">
        <v>443</v>
      </c>
      <c r="B365" s="212"/>
      <c r="C365" s="212"/>
      <c r="D365" s="212"/>
      <c r="E365" s="212"/>
      <c r="F365" s="212"/>
      <c r="G365" s="107"/>
    </row>
    <row r="366" spans="1:7" ht="39">
      <c r="A366" s="111">
        <v>1209</v>
      </c>
      <c r="B366" s="117">
        <v>12.3</v>
      </c>
      <c r="C366" s="163" t="s">
        <v>444</v>
      </c>
      <c r="D366" s="109"/>
      <c r="E366" s="118"/>
      <c r="F366" s="136"/>
      <c r="G366" s="126">
        <f>IF(D366="","",(_xlfn.IFERROR(VLOOKUP(F366,Risk!$A$1:$B$3,2,FALSE)*(100%-D366),"")))</f>
      </c>
    </row>
    <row r="367" spans="1:7" ht="52.5">
      <c r="A367" s="38">
        <v>1210</v>
      </c>
      <c r="B367" s="17" t="s">
        <v>313</v>
      </c>
      <c r="C367" s="159" t="s">
        <v>263</v>
      </c>
      <c r="D367" s="109"/>
      <c r="E367" s="47"/>
      <c r="F367" s="134"/>
      <c r="G367" s="126">
        <f>IF(D367="","",(_xlfn.IFERROR(VLOOKUP(F367,Risk!$A$1:$B$3,2,FALSE)*(100%-D367),"")))</f>
      </c>
    </row>
    <row r="368" spans="1:7" ht="66">
      <c r="A368" s="38">
        <v>1211</v>
      </c>
      <c r="B368" s="17" t="s">
        <v>313</v>
      </c>
      <c r="C368" s="159" t="s">
        <v>445</v>
      </c>
      <c r="D368" s="109"/>
      <c r="E368" s="47"/>
      <c r="F368" s="134"/>
      <c r="G368" s="126">
        <f>IF(D368="","",(_xlfn.IFERROR(VLOOKUP(F368,Risk!$A$1:$B$3,2,FALSE)*(100%-D368),"")))</f>
      </c>
    </row>
    <row r="369" spans="1:7" ht="52.5">
      <c r="A369" s="38">
        <v>1212</v>
      </c>
      <c r="B369" s="17" t="s">
        <v>314</v>
      </c>
      <c r="C369" s="159" t="s">
        <v>446</v>
      </c>
      <c r="D369" s="109"/>
      <c r="E369" s="47"/>
      <c r="F369" s="134"/>
      <c r="G369" s="126">
        <f>IF(D369="","",(_xlfn.IFERROR(VLOOKUP(F369,Risk!$A$1:$B$3,2,FALSE)*(100%-D369),"")))</f>
      </c>
    </row>
    <row r="370" spans="1:7" ht="105">
      <c r="A370" s="38">
        <v>1213</v>
      </c>
      <c r="B370" s="17" t="s">
        <v>314</v>
      </c>
      <c r="C370" s="159" t="s">
        <v>264</v>
      </c>
      <c r="D370" s="109"/>
      <c r="E370" s="47"/>
      <c r="F370" s="134"/>
      <c r="G370" s="126">
        <f>IF(D370="","",(_xlfn.IFERROR(VLOOKUP(F370,Risk!$A$1:$B$3,2,FALSE)*(100%-D370),"")))</f>
      </c>
    </row>
    <row r="371" spans="1:7" ht="79.5" thickBot="1">
      <c r="A371" s="110">
        <v>1214</v>
      </c>
      <c r="B371" s="23" t="s">
        <v>315</v>
      </c>
      <c r="C371" s="164" t="s">
        <v>434</v>
      </c>
      <c r="D371" s="109"/>
      <c r="E371" s="47"/>
      <c r="F371" s="135"/>
      <c r="G371" s="127">
        <f>IF(D371="","",(_xlfn.IFERROR(VLOOKUP(F371,Risk!$A$1:$B$3,2,FALSE)*(100%-D371),"")))</f>
      </c>
    </row>
    <row r="372" spans="1:7" ht="15" thickBot="1">
      <c r="A372" s="211" t="s">
        <v>435</v>
      </c>
      <c r="B372" s="212"/>
      <c r="C372" s="212"/>
      <c r="D372" s="212"/>
      <c r="E372" s="212"/>
      <c r="F372" s="212"/>
      <c r="G372" s="107"/>
    </row>
    <row r="373" spans="1:7" ht="78.75">
      <c r="A373" s="111">
        <v>1215</v>
      </c>
      <c r="B373" s="117" t="s">
        <v>316</v>
      </c>
      <c r="C373" s="163" t="s">
        <v>66</v>
      </c>
      <c r="D373" s="109"/>
      <c r="E373" s="37"/>
      <c r="F373" s="130"/>
      <c r="G373" s="114">
        <f>IF(D373="","",(_xlfn.IFERROR(VLOOKUP(F373,Risk!$A$1:$B$3,2,FALSE)*(100%-D373),"")))</f>
      </c>
    </row>
    <row r="374" spans="1:7" ht="78.75">
      <c r="A374" s="38">
        <v>1216</v>
      </c>
      <c r="B374" s="17" t="s">
        <v>317</v>
      </c>
      <c r="C374" s="159" t="s">
        <v>265</v>
      </c>
      <c r="D374" s="109"/>
      <c r="E374" s="37"/>
      <c r="F374" s="130"/>
      <c r="G374" s="114">
        <f>IF(D374="","",(_xlfn.IFERROR(VLOOKUP(F374,Risk!$A$1:$B$3,2,FALSE)*(100%-D374),"")))</f>
      </c>
    </row>
    <row r="375" spans="1:7" ht="53.25" thickBot="1">
      <c r="A375" s="18">
        <v>1217</v>
      </c>
      <c r="B375" s="19" t="s">
        <v>317</v>
      </c>
      <c r="C375" s="172" t="s">
        <v>436</v>
      </c>
      <c r="D375" s="109"/>
      <c r="E375" s="37"/>
      <c r="F375" s="130"/>
      <c r="G375" s="115">
        <f>IF(D375="","",(_xlfn.IFERROR(VLOOKUP(F375,Risk!$A$1:$B$3,2,FALSE)*(100%-D375),"")))</f>
      </c>
    </row>
  </sheetData>
  <sheetProtection/>
  <mergeCells count="74">
    <mergeCell ref="G315:G322"/>
    <mergeCell ref="A50:G50"/>
    <mergeCell ref="G283:G284"/>
    <mergeCell ref="A240:F240"/>
    <mergeCell ref="A83:F83"/>
    <mergeCell ref="A84:F84"/>
    <mergeCell ref="A219:F219"/>
    <mergeCell ref="D315:D322"/>
    <mergeCell ref="E315:E322"/>
    <mergeCell ref="F315:F322"/>
    <mergeCell ref="A188:F188"/>
    <mergeCell ref="A205:F205"/>
    <mergeCell ref="A191:F191"/>
    <mergeCell ref="A164:F164"/>
    <mergeCell ref="A189:F189"/>
    <mergeCell ref="A195:F195"/>
    <mergeCell ref="A86:F86"/>
    <mergeCell ref="A128:F128"/>
    <mergeCell ref="A90:F90"/>
    <mergeCell ref="A223:F223"/>
    <mergeCell ref="A229:F229"/>
    <mergeCell ref="A213:F213"/>
    <mergeCell ref="A163:F163"/>
    <mergeCell ref="A170:F170"/>
    <mergeCell ref="A154:F154"/>
    <mergeCell ref="A180:F180"/>
    <mergeCell ref="A161:F161"/>
    <mergeCell ref="A56:F56"/>
    <mergeCell ref="A70:F70"/>
    <mergeCell ref="A109:F109"/>
    <mergeCell ref="A134:F134"/>
    <mergeCell ref="A92:F92"/>
    <mergeCell ref="A131:F131"/>
    <mergeCell ref="A57:F57"/>
    <mergeCell ref="A65:F65"/>
    <mergeCell ref="A68:F68"/>
    <mergeCell ref="A258:F258"/>
    <mergeCell ref="A267:F267"/>
    <mergeCell ref="A206:F206"/>
    <mergeCell ref="A201:F201"/>
    <mergeCell ref="A129:F129"/>
    <mergeCell ref="A2:F2"/>
    <mergeCell ref="A3:F3"/>
    <mergeCell ref="A13:F13"/>
    <mergeCell ref="A18:F18"/>
    <mergeCell ref="A141:F141"/>
    <mergeCell ref="A286:F286"/>
    <mergeCell ref="E283:E284"/>
    <mergeCell ref="D283:D284"/>
    <mergeCell ref="B283:B284"/>
    <mergeCell ref="F283:F284"/>
    <mergeCell ref="A61:F61"/>
    <mergeCell ref="A272:F272"/>
    <mergeCell ref="A273:F273"/>
    <mergeCell ref="A244:F244"/>
    <mergeCell ref="A245:F245"/>
    <mergeCell ref="H283:IV284"/>
    <mergeCell ref="B315:B322"/>
    <mergeCell ref="A315:A322"/>
    <mergeCell ref="A372:F372"/>
    <mergeCell ref="C283:C284"/>
    <mergeCell ref="A350:F350"/>
    <mergeCell ref="A355:F355"/>
    <mergeCell ref="A356:F356"/>
    <mergeCell ref="A365:F365"/>
    <mergeCell ref="A283:A284"/>
    <mergeCell ref="A310:F310"/>
    <mergeCell ref="A309:F309"/>
    <mergeCell ref="A292:F292"/>
    <mergeCell ref="A300:F300"/>
    <mergeCell ref="A345:F345"/>
    <mergeCell ref="A338:F338"/>
    <mergeCell ref="A325:F325"/>
    <mergeCell ref="A337:F337"/>
  </mergeCells>
  <dataValidations count="1">
    <dataValidation type="decimal" allowBlank="1" showInputMessage="1" showErrorMessage="1" errorTitle="Data Entry Error" error="Only enter a number between 0 and 100.&#10;&#10;100 = Full compliance&#10;0 = No compliance&#10;" sqref="D285 D155:D160 D311:D315 D366:D371 D357:D364 D351:D354 D346:D349 D339:D344 D301:D308 D71:D82 D259:D266 D293:D299 D287:D291 D373:D375 D268:D271 D241:D243 D246:D257 D196:D200 D230:D239 D224:D228 D220:D222 D214:D218 D207:D212 D202:D204 D171:D179 D192:D194 D190 D181:D187 D165:D169 D135:D140 D162 D142:D153 D323:D324 D110:D127 D132:D133 D130 D51:D55 D87:D89 D91 D66:D67 D85 D19:D49 D69 D14:D17 D58:D60 D62:D64 D4:D12 D326:D336 D274:D283 D93:D108">
      <formula1>0</formula1>
      <formula2>1</formula2>
    </dataValidation>
  </dataValidations>
  <printOptions gridLines="1"/>
  <pageMargins left="0.7" right="0.7" top="0.75" bottom="0.75" header="0.3" footer="0.3"/>
  <pageSetup fitToHeight="0" fitToWidth="1" horizontalDpi="600" verticalDpi="600" orientation="landscape" scale="84" r:id="rId1"/>
  <headerFooter>
    <oddHeader>&amp;CAssessor's Worksheet</oddHeader>
    <oddFooter>&amp;C&amp;P/&amp;N</oddFooter>
  </headerFooter>
  <rowBreaks count="12" manualBreakCount="12">
    <brk id="55" max="6" man="1"/>
    <brk id="82" max="6" man="1"/>
    <brk id="127" max="6" man="1"/>
    <brk id="162" max="6" man="1"/>
    <brk id="187" max="6" man="1"/>
    <brk id="204" max="6" man="1"/>
    <brk id="243" max="6" man="1"/>
    <brk id="271" max="6" man="1"/>
    <brk id="291" max="255" man="1"/>
    <brk id="308" max="6" man="1"/>
    <brk id="336" max="6" man="1"/>
    <brk id="354" max="6" man="1"/>
  </rowBreaks>
</worksheet>
</file>

<file path=xl/worksheets/sheet4.xml><?xml version="1.0" encoding="utf-8"?>
<worksheet xmlns="http://schemas.openxmlformats.org/spreadsheetml/2006/main" xmlns:r="http://schemas.openxmlformats.org/officeDocument/2006/relationships">
  <sheetPr>
    <pageSetUpPr fitToPage="1"/>
  </sheetPr>
  <dimension ref="A1:L379"/>
  <sheetViews>
    <sheetView view="pageLayout" zoomScaleSheetLayoutView="70" workbookViewId="0" topLeftCell="A1">
      <selection activeCell="B5" sqref="B5"/>
    </sheetView>
  </sheetViews>
  <sheetFormatPr defaultColWidth="102.140625" defaultRowHeight="15"/>
  <cols>
    <col min="1" max="1" width="8.28125" style="155" customWidth="1"/>
    <col min="2" max="2" width="29.8515625" style="155" customWidth="1"/>
    <col min="3" max="3" width="13.8515625" style="184" customWidth="1"/>
    <col min="4" max="4" width="52.57421875" style="155" customWidth="1"/>
    <col min="5" max="5" width="11.421875" style="155" customWidth="1"/>
    <col min="6" max="6" width="12.00390625" style="187" customWidth="1"/>
    <col min="7" max="7" width="5.421875" style="155" hidden="1" customWidth="1"/>
    <col min="8" max="13" width="11.421875" style="155" customWidth="1"/>
    <col min="14" max="16384" width="102.140625" style="155" customWidth="1"/>
  </cols>
  <sheetData>
    <row r="1" spans="1:10" ht="21" thickBot="1">
      <c r="A1" s="259" t="s">
        <v>437</v>
      </c>
      <c r="B1" s="260"/>
      <c r="C1" s="260"/>
      <c r="D1" s="260"/>
      <c r="E1" s="260"/>
      <c r="F1" s="261"/>
      <c r="G1" s="158"/>
      <c r="H1" s="158"/>
      <c r="I1" s="158"/>
      <c r="J1" s="158"/>
    </row>
    <row r="2" spans="1:6" ht="155.25" customHeight="1">
      <c r="A2" s="262" t="s">
        <v>266</v>
      </c>
      <c r="B2" s="263"/>
      <c r="C2" s="263"/>
      <c r="D2" s="263"/>
      <c r="E2" s="263"/>
      <c r="F2" s="264"/>
    </row>
    <row r="3" spans="1:6" ht="15" thickBot="1">
      <c r="A3" s="257"/>
      <c r="B3" s="258"/>
      <c r="C3" s="258"/>
      <c r="D3" s="258"/>
      <c r="E3" s="258"/>
      <c r="F3" s="186"/>
    </row>
    <row r="4" spans="1:12" ht="42.75" hidden="1">
      <c r="A4" s="174" t="s">
        <v>337</v>
      </c>
      <c r="B4" s="175"/>
      <c r="C4" s="175"/>
      <c r="D4" s="175"/>
      <c r="E4" s="175"/>
      <c r="F4" s="175"/>
      <c r="H4" s="156"/>
      <c r="I4" s="156"/>
      <c r="J4" s="156"/>
      <c r="K4" s="156"/>
      <c r="L4" s="156"/>
    </row>
    <row r="5" spans="1:12" s="157" customFormat="1" ht="47.25" thickBot="1">
      <c r="A5" s="189" t="s">
        <v>318</v>
      </c>
      <c r="B5" s="189" t="s">
        <v>496</v>
      </c>
      <c r="C5" s="190" t="s">
        <v>81</v>
      </c>
      <c r="D5" s="191" t="s">
        <v>82</v>
      </c>
      <c r="E5" s="189" t="s">
        <v>499</v>
      </c>
      <c r="F5" s="191" t="s">
        <v>500</v>
      </c>
      <c r="G5" s="155" t="s">
        <v>338</v>
      </c>
      <c r="H5" s="156"/>
      <c r="I5" s="156"/>
      <c r="J5" s="156"/>
      <c r="K5" s="156"/>
      <c r="L5" s="156"/>
    </row>
    <row r="6" spans="3:12" ht="14.25">
      <c r="C6" s="155"/>
      <c r="F6" s="155"/>
      <c r="H6" s="156"/>
      <c r="I6" s="156"/>
      <c r="J6" s="156"/>
      <c r="K6" s="156"/>
      <c r="L6" s="156"/>
    </row>
    <row r="7" spans="1:12" ht="14.25">
      <c r="A7"/>
      <c r="B7"/>
      <c r="C7"/>
      <c r="D7"/>
      <c r="E7"/>
      <c r="F7"/>
      <c r="G7"/>
      <c r="H7" s="156"/>
      <c r="I7" s="156"/>
      <c r="J7" s="156"/>
      <c r="K7" s="156"/>
      <c r="L7" s="156"/>
    </row>
    <row r="8" spans="1:12" ht="14.25">
      <c r="A8"/>
      <c r="B8"/>
      <c r="C8"/>
      <c r="D8"/>
      <c r="E8"/>
      <c r="F8"/>
      <c r="G8"/>
      <c r="H8" s="156"/>
      <c r="I8" s="156"/>
      <c r="J8" s="156"/>
      <c r="K8" s="156"/>
      <c r="L8" s="156"/>
    </row>
    <row r="9" spans="1:12" ht="14.25">
      <c r="A9"/>
      <c r="B9"/>
      <c r="C9"/>
      <c r="D9"/>
      <c r="E9"/>
      <c r="F9"/>
      <c r="G9"/>
      <c r="H9" s="156"/>
      <c r="I9" s="156"/>
      <c r="J9" s="156"/>
      <c r="K9" s="156"/>
      <c r="L9" s="156"/>
    </row>
    <row r="10" spans="1:12" ht="14.25">
      <c r="A10"/>
      <c r="B10"/>
      <c r="C10"/>
      <c r="D10"/>
      <c r="E10"/>
      <c r="F10"/>
      <c r="G10"/>
      <c r="H10" s="156"/>
      <c r="I10" s="156"/>
      <c r="J10" s="156"/>
      <c r="K10" s="156"/>
      <c r="L10" s="156"/>
    </row>
    <row r="11" spans="1:12" ht="14.25">
      <c r="A11"/>
      <c r="B11"/>
      <c r="C11"/>
      <c r="D11"/>
      <c r="E11"/>
      <c r="F11"/>
      <c r="G11"/>
      <c r="H11" s="156"/>
      <c r="I11" s="156"/>
      <c r="J11" s="156"/>
      <c r="K11" s="156"/>
      <c r="L11" s="156"/>
    </row>
    <row r="12" spans="1:12" ht="14.25">
      <c r="A12"/>
      <c r="B12"/>
      <c r="C12"/>
      <c r="D12"/>
      <c r="E12"/>
      <c r="F12"/>
      <c r="G12"/>
      <c r="H12" s="156"/>
      <c r="I12" s="156"/>
      <c r="J12" s="156"/>
      <c r="K12" s="156"/>
      <c r="L12" s="156"/>
    </row>
    <row r="13" spans="1:12" ht="14.25">
      <c r="A13"/>
      <c r="B13"/>
      <c r="C13"/>
      <c r="D13"/>
      <c r="E13"/>
      <c r="F13"/>
      <c r="G13"/>
      <c r="H13" s="156"/>
      <c r="I13" s="156"/>
      <c r="J13" s="156"/>
      <c r="K13" s="156"/>
      <c r="L13" s="156"/>
    </row>
    <row r="14" spans="1:12" ht="14.25">
      <c r="A14"/>
      <c r="B14"/>
      <c r="C14"/>
      <c r="D14"/>
      <c r="E14"/>
      <c r="F14"/>
      <c r="G14"/>
      <c r="H14" s="156"/>
      <c r="I14" s="156"/>
      <c r="J14" s="156"/>
      <c r="K14" s="156"/>
      <c r="L14" s="156"/>
    </row>
    <row r="15" spans="1:12" ht="14.25">
      <c r="A15"/>
      <c r="B15"/>
      <c r="C15"/>
      <c r="D15"/>
      <c r="E15"/>
      <c r="F15"/>
      <c r="G15"/>
      <c r="H15" s="156"/>
      <c r="I15" s="156"/>
      <c r="J15" s="156"/>
      <c r="K15" s="156"/>
      <c r="L15" s="156"/>
    </row>
    <row r="16" spans="1:12" ht="14.25">
      <c r="A16"/>
      <c r="B16"/>
      <c r="C16"/>
      <c r="D16"/>
      <c r="E16"/>
      <c r="F16"/>
      <c r="G16"/>
      <c r="H16" s="156"/>
      <c r="I16" s="156"/>
      <c r="J16" s="156"/>
      <c r="K16" s="156"/>
      <c r="L16" s="156"/>
    </row>
    <row r="17" spans="1:12" ht="14.25">
      <c r="A17"/>
      <c r="B17"/>
      <c r="C17"/>
      <c r="D17"/>
      <c r="E17"/>
      <c r="F17"/>
      <c r="G17"/>
      <c r="H17" s="156"/>
      <c r="I17" s="156"/>
      <c r="J17" s="156"/>
      <c r="K17" s="156"/>
      <c r="L17" s="156"/>
    </row>
    <row r="18" spans="1:12" ht="14.25">
      <c r="A18"/>
      <c r="B18"/>
      <c r="C18"/>
      <c r="D18"/>
      <c r="E18"/>
      <c r="F18"/>
      <c r="G18"/>
      <c r="H18" s="156"/>
      <c r="I18" s="156"/>
      <c r="J18" s="156"/>
      <c r="K18" s="156"/>
      <c r="L18" s="156"/>
    </row>
    <row r="19" spans="1:12" ht="14.25">
      <c r="A19"/>
      <c r="B19"/>
      <c r="C19"/>
      <c r="D19"/>
      <c r="E19"/>
      <c r="F19"/>
      <c r="G19"/>
      <c r="H19" s="156"/>
      <c r="I19" s="156"/>
      <c r="J19" s="156"/>
      <c r="K19" s="156"/>
      <c r="L19" s="156"/>
    </row>
    <row r="20" spans="1:12" ht="14.25">
      <c r="A20"/>
      <c r="B20"/>
      <c r="C20"/>
      <c r="D20"/>
      <c r="E20"/>
      <c r="F20"/>
      <c r="G20"/>
      <c r="H20" s="156"/>
      <c r="I20" s="156"/>
      <c r="J20" s="156"/>
      <c r="K20" s="156"/>
      <c r="L20" s="156"/>
    </row>
    <row r="21" spans="1:12" ht="14.25">
      <c r="A21"/>
      <c r="B21"/>
      <c r="C21"/>
      <c r="D21"/>
      <c r="E21"/>
      <c r="F21"/>
      <c r="G21"/>
      <c r="H21" s="156"/>
      <c r="I21" s="156"/>
      <c r="J21" s="156"/>
      <c r="K21" s="156"/>
      <c r="L21" s="156"/>
    </row>
    <row r="22" spans="1:12" ht="14.25">
      <c r="A22"/>
      <c r="B22"/>
      <c r="C22"/>
      <c r="D22"/>
      <c r="E22"/>
      <c r="F22"/>
      <c r="G22"/>
      <c r="H22" s="156"/>
      <c r="I22" s="156"/>
      <c r="J22" s="156"/>
      <c r="K22" s="156"/>
      <c r="L22" s="156"/>
    </row>
    <row r="23" spans="1:12" ht="14.25">
      <c r="A23"/>
      <c r="B23"/>
      <c r="C23"/>
      <c r="D23"/>
      <c r="E23"/>
      <c r="F23"/>
      <c r="G23"/>
      <c r="H23" s="156"/>
      <c r="I23" s="156"/>
      <c r="J23" s="156"/>
      <c r="K23" s="156"/>
      <c r="L23" s="156"/>
    </row>
    <row r="24" spans="1:12" ht="14.25">
      <c r="A24"/>
      <c r="B24"/>
      <c r="C24"/>
      <c r="D24"/>
      <c r="E24"/>
      <c r="F24"/>
      <c r="G24"/>
      <c r="H24" s="156"/>
      <c r="I24" s="156"/>
      <c r="J24" s="156"/>
      <c r="K24" s="156"/>
      <c r="L24" s="156"/>
    </row>
    <row r="25" spans="1:12" ht="14.25">
      <c r="A25"/>
      <c r="B25"/>
      <c r="C25"/>
      <c r="D25"/>
      <c r="E25"/>
      <c r="F25"/>
      <c r="G25"/>
      <c r="H25" s="156"/>
      <c r="I25" s="156"/>
      <c r="J25" s="156"/>
      <c r="K25" s="156"/>
      <c r="L25" s="156"/>
    </row>
    <row r="26" spans="1:12" ht="14.25">
      <c r="A26"/>
      <c r="B26"/>
      <c r="C26"/>
      <c r="D26"/>
      <c r="E26"/>
      <c r="F26"/>
      <c r="G26"/>
      <c r="H26" s="156"/>
      <c r="I26" s="156"/>
      <c r="J26" s="156"/>
      <c r="K26" s="156"/>
      <c r="L26" s="156"/>
    </row>
    <row r="27" spans="1:12" ht="14.25">
      <c r="A27"/>
      <c r="B27"/>
      <c r="C27"/>
      <c r="D27"/>
      <c r="E27"/>
      <c r="F27"/>
      <c r="G27"/>
      <c r="H27" s="156"/>
      <c r="I27" s="156"/>
      <c r="J27" s="156"/>
      <c r="K27" s="156"/>
      <c r="L27" s="156"/>
    </row>
    <row r="28" spans="1:12" ht="14.25">
      <c r="A28"/>
      <c r="B28"/>
      <c r="C28"/>
      <c r="D28"/>
      <c r="E28"/>
      <c r="F28"/>
      <c r="G28"/>
      <c r="H28" s="156"/>
      <c r="I28" s="156"/>
      <c r="J28" s="156"/>
      <c r="K28" s="156"/>
      <c r="L28" s="156"/>
    </row>
    <row r="29" spans="1:12" ht="14.25">
      <c r="A29"/>
      <c r="B29"/>
      <c r="C29"/>
      <c r="D29"/>
      <c r="E29"/>
      <c r="F29"/>
      <c r="G29"/>
      <c r="H29" s="156"/>
      <c r="I29" s="156"/>
      <c r="J29" s="156"/>
      <c r="K29" s="156"/>
      <c r="L29" s="156"/>
    </row>
    <row r="30" spans="1:12" ht="14.25">
      <c r="A30"/>
      <c r="B30"/>
      <c r="C30"/>
      <c r="D30"/>
      <c r="E30"/>
      <c r="F30"/>
      <c r="G30"/>
      <c r="H30" s="156"/>
      <c r="I30" s="156"/>
      <c r="J30" s="156"/>
      <c r="K30" s="156"/>
      <c r="L30" s="156"/>
    </row>
    <row r="31" spans="1:12" ht="14.25">
      <c r="A31"/>
      <c r="B31"/>
      <c r="C31"/>
      <c r="D31"/>
      <c r="E31"/>
      <c r="F31"/>
      <c r="G31"/>
      <c r="H31" s="156"/>
      <c r="I31" s="156"/>
      <c r="J31" s="156"/>
      <c r="K31" s="156"/>
      <c r="L31" s="156"/>
    </row>
    <row r="32" spans="1:12" ht="14.25">
      <c r="A32"/>
      <c r="B32"/>
      <c r="C32"/>
      <c r="D32"/>
      <c r="E32"/>
      <c r="F32"/>
      <c r="G32"/>
      <c r="H32" s="156"/>
      <c r="I32" s="156"/>
      <c r="J32" s="156"/>
      <c r="K32" s="156"/>
      <c r="L32" s="156"/>
    </row>
    <row r="33" spans="1:12" ht="14.25">
      <c r="A33"/>
      <c r="B33"/>
      <c r="C33"/>
      <c r="D33"/>
      <c r="E33"/>
      <c r="F33"/>
      <c r="G33"/>
      <c r="H33" s="156"/>
      <c r="I33" s="156"/>
      <c r="J33" s="156"/>
      <c r="K33" s="156"/>
      <c r="L33" s="156"/>
    </row>
    <row r="34" spans="1:12" ht="14.25">
      <c r="A34"/>
      <c r="B34"/>
      <c r="C34"/>
      <c r="D34"/>
      <c r="E34"/>
      <c r="F34"/>
      <c r="G34"/>
      <c r="H34" s="156"/>
      <c r="I34" s="156"/>
      <c r="J34" s="156"/>
      <c r="K34" s="156"/>
      <c r="L34" s="156"/>
    </row>
    <row r="35" spans="1:12" ht="14.25">
      <c r="A35"/>
      <c r="B35"/>
      <c r="C35"/>
      <c r="D35"/>
      <c r="E35"/>
      <c r="F35"/>
      <c r="G35"/>
      <c r="H35" s="156"/>
      <c r="I35" s="156"/>
      <c r="J35" s="156"/>
      <c r="K35" s="156"/>
      <c r="L35" s="156"/>
    </row>
    <row r="36" spans="1:12" ht="14.25">
      <c r="A36"/>
      <c r="B36"/>
      <c r="C36"/>
      <c r="D36"/>
      <c r="E36"/>
      <c r="F36"/>
      <c r="G36"/>
      <c r="H36" s="156"/>
      <c r="I36" s="156"/>
      <c r="J36" s="156"/>
      <c r="K36" s="156"/>
      <c r="L36" s="156"/>
    </row>
    <row r="37" spans="1:12" ht="14.25">
      <c r="A37"/>
      <c r="B37"/>
      <c r="C37"/>
      <c r="D37"/>
      <c r="E37"/>
      <c r="F37"/>
      <c r="G37"/>
      <c r="H37" s="156"/>
      <c r="I37" s="156"/>
      <c r="J37" s="156"/>
      <c r="K37" s="156"/>
      <c r="L37" s="156"/>
    </row>
    <row r="38" spans="1:12" ht="14.25" hidden="1">
      <c r="A38"/>
      <c r="B38"/>
      <c r="C38"/>
      <c r="D38"/>
      <c r="E38"/>
      <c r="F38"/>
      <c r="G38"/>
      <c r="H38" s="156"/>
      <c r="I38" s="156"/>
      <c r="J38" s="156"/>
      <c r="K38" s="156"/>
      <c r="L38" s="156"/>
    </row>
    <row r="39" spans="1:12" ht="14.25">
      <c r="A39"/>
      <c r="B39"/>
      <c r="C39"/>
      <c r="D39"/>
      <c r="E39"/>
      <c r="F39"/>
      <c r="G39"/>
      <c r="H39" s="156"/>
      <c r="I39" s="156"/>
      <c r="J39" s="156"/>
      <c r="K39" s="156"/>
      <c r="L39" s="156"/>
    </row>
    <row r="40" spans="1:12" ht="14.25">
      <c r="A40"/>
      <c r="B40"/>
      <c r="C40"/>
      <c r="D40"/>
      <c r="E40"/>
      <c r="F40"/>
      <c r="G40"/>
      <c r="H40" s="156"/>
      <c r="I40" s="156"/>
      <c r="J40" s="156"/>
      <c r="K40" s="156"/>
      <c r="L40" s="156"/>
    </row>
    <row r="41" spans="1:12" ht="14.25">
      <c r="A41"/>
      <c r="B41"/>
      <c r="C41"/>
      <c r="D41"/>
      <c r="E41"/>
      <c r="F41"/>
      <c r="G41"/>
      <c r="H41" s="156"/>
      <c r="I41" s="156"/>
      <c r="J41" s="156"/>
      <c r="K41" s="156"/>
      <c r="L41" s="156"/>
    </row>
    <row r="42" spans="1:12" ht="14.25">
      <c r="A42"/>
      <c r="B42"/>
      <c r="C42"/>
      <c r="D42"/>
      <c r="E42"/>
      <c r="F42"/>
      <c r="G42"/>
      <c r="H42" s="156"/>
      <c r="I42" s="156"/>
      <c r="J42" s="156"/>
      <c r="K42" s="156"/>
      <c r="L42" s="156"/>
    </row>
    <row r="43" spans="1:12" ht="14.25">
      <c r="A43"/>
      <c r="B43"/>
      <c r="C43"/>
      <c r="D43"/>
      <c r="E43"/>
      <c r="F43"/>
      <c r="G43"/>
      <c r="H43" s="156"/>
      <c r="I43" s="156"/>
      <c r="J43" s="156"/>
      <c r="K43" s="156"/>
      <c r="L43" s="156"/>
    </row>
    <row r="44" spans="1:12" ht="14.25">
      <c r="A44"/>
      <c r="B44"/>
      <c r="C44"/>
      <c r="D44"/>
      <c r="E44"/>
      <c r="F44"/>
      <c r="G44"/>
      <c r="H44" s="156"/>
      <c r="I44" s="156"/>
      <c r="J44" s="156"/>
      <c r="K44" s="156"/>
      <c r="L44" s="156"/>
    </row>
    <row r="45" spans="1:12" ht="14.25">
      <c r="A45"/>
      <c r="B45"/>
      <c r="C45"/>
      <c r="D45"/>
      <c r="E45"/>
      <c r="F45"/>
      <c r="G45"/>
      <c r="H45" s="156"/>
      <c r="I45" s="156"/>
      <c r="J45" s="156"/>
      <c r="K45" s="156"/>
      <c r="L45" s="156"/>
    </row>
    <row r="46" spans="1:12" ht="14.25">
      <c r="A46"/>
      <c r="B46"/>
      <c r="C46"/>
      <c r="D46"/>
      <c r="E46"/>
      <c r="F46"/>
      <c r="G46"/>
      <c r="H46" s="156"/>
      <c r="I46" s="156"/>
      <c r="J46" s="156"/>
      <c r="K46" s="156"/>
      <c r="L46" s="156"/>
    </row>
    <row r="47" spans="1:12" ht="14.25">
      <c r="A47"/>
      <c r="B47"/>
      <c r="C47"/>
      <c r="D47"/>
      <c r="E47"/>
      <c r="F47"/>
      <c r="G47"/>
      <c r="H47" s="156"/>
      <c r="I47" s="156"/>
      <c r="J47" s="156"/>
      <c r="K47" s="156"/>
      <c r="L47" s="156"/>
    </row>
    <row r="48" spans="1:12" ht="14.25">
      <c r="A48"/>
      <c r="B48"/>
      <c r="C48"/>
      <c r="D48"/>
      <c r="E48"/>
      <c r="F48"/>
      <c r="G48"/>
      <c r="H48" s="156"/>
      <c r="I48" s="156"/>
      <c r="J48" s="156"/>
      <c r="K48" s="156"/>
      <c r="L48" s="156"/>
    </row>
    <row r="49" spans="1:12" ht="14.25">
      <c r="A49"/>
      <c r="B49"/>
      <c r="C49"/>
      <c r="D49"/>
      <c r="E49"/>
      <c r="F49"/>
      <c r="G49"/>
      <c r="H49" s="156"/>
      <c r="I49" s="156"/>
      <c r="J49" s="156"/>
      <c r="K49" s="156"/>
      <c r="L49" s="156"/>
    </row>
    <row r="50" spans="1:12" ht="14.25">
      <c r="A50"/>
      <c r="B50"/>
      <c r="C50"/>
      <c r="D50"/>
      <c r="E50"/>
      <c r="F50"/>
      <c r="G50"/>
      <c r="H50" s="156"/>
      <c r="I50" s="156"/>
      <c r="J50" s="156"/>
      <c r="K50" s="156"/>
      <c r="L50" s="156"/>
    </row>
    <row r="51" spans="1:12" ht="14.25">
      <c r="A51"/>
      <c r="B51"/>
      <c r="C51"/>
      <c r="D51"/>
      <c r="E51"/>
      <c r="F51"/>
      <c r="G51"/>
      <c r="H51" s="156"/>
      <c r="I51" s="156"/>
      <c r="J51" s="156"/>
      <c r="K51" s="156"/>
      <c r="L51" s="156"/>
    </row>
    <row r="52" spans="1:12" ht="14.25">
      <c r="A52"/>
      <c r="B52"/>
      <c r="C52"/>
      <c r="D52"/>
      <c r="E52"/>
      <c r="F52"/>
      <c r="G52"/>
      <c r="H52" s="156"/>
      <c r="I52" s="156"/>
      <c r="J52" s="156"/>
      <c r="K52" s="156"/>
      <c r="L52" s="156"/>
    </row>
    <row r="53" spans="1:12" ht="14.25">
      <c r="A53"/>
      <c r="B53"/>
      <c r="C53"/>
      <c r="D53"/>
      <c r="E53"/>
      <c r="F53"/>
      <c r="G53"/>
      <c r="H53" s="156"/>
      <c r="I53" s="156"/>
      <c r="J53" s="156"/>
      <c r="K53" s="156"/>
      <c r="L53" s="156"/>
    </row>
    <row r="54" spans="1:12" ht="14.25">
      <c r="A54"/>
      <c r="B54"/>
      <c r="C54"/>
      <c r="D54"/>
      <c r="E54"/>
      <c r="F54"/>
      <c r="G54"/>
      <c r="H54" s="156"/>
      <c r="I54" s="156"/>
      <c r="J54" s="156"/>
      <c r="K54" s="156"/>
      <c r="L54" s="156"/>
    </row>
    <row r="55" spans="1:12" ht="14.25">
      <c r="A55"/>
      <c r="B55"/>
      <c r="C55"/>
      <c r="D55"/>
      <c r="E55"/>
      <c r="F55"/>
      <c r="G55"/>
      <c r="H55" s="156"/>
      <c r="I55" s="156"/>
      <c r="J55" s="156"/>
      <c r="K55" s="156"/>
      <c r="L55" s="156"/>
    </row>
    <row r="56" spans="1:12" ht="14.25">
      <c r="A56"/>
      <c r="B56"/>
      <c r="C56"/>
      <c r="D56"/>
      <c r="E56"/>
      <c r="F56"/>
      <c r="G56"/>
      <c r="H56" s="156"/>
      <c r="I56" s="156"/>
      <c r="J56" s="156"/>
      <c r="K56" s="156"/>
      <c r="L56" s="156"/>
    </row>
    <row r="57" spans="1:12" ht="14.25">
      <c r="A57"/>
      <c r="B57"/>
      <c r="C57"/>
      <c r="D57"/>
      <c r="E57"/>
      <c r="F57"/>
      <c r="G57"/>
      <c r="H57" s="156"/>
      <c r="I57" s="156"/>
      <c r="J57" s="156"/>
      <c r="K57" s="156"/>
      <c r="L57" s="156"/>
    </row>
    <row r="58" spans="1:12" ht="14.25">
      <c r="A58"/>
      <c r="B58"/>
      <c r="C58"/>
      <c r="D58"/>
      <c r="E58"/>
      <c r="F58"/>
      <c r="G58"/>
      <c r="H58" s="156"/>
      <c r="I58" s="156"/>
      <c r="J58" s="156"/>
      <c r="K58" s="156"/>
      <c r="L58" s="156"/>
    </row>
    <row r="59" spans="1:12" ht="14.25">
      <c r="A59"/>
      <c r="B59"/>
      <c r="C59"/>
      <c r="D59"/>
      <c r="E59"/>
      <c r="F59"/>
      <c r="G59"/>
      <c r="H59" s="156"/>
      <c r="I59" s="156"/>
      <c r="J59" s="156"/>
      <c r="K59" s="156"/>
      <c r="L59" s="156"/>
    </row>
    <row r="60" spans="1:12" ht="14.25">
      <c r="A60"/>
      <c r="B60"/>
      <c r="C60"/>
      <c r="D60"/>
      <c r="E60"/>
      <c r="F60"/>
      <c r="G60"/>
      <c r="H60" s="156"/>
      <c r="I60" s="156"/>
      <c r="J60" s="156"/>
      <c r="K60" s="156"/>
      <c r="L60" s="156"/>
    </row>
    <row r="61" spans="1:12" ht="14.25">
      <c r="A61"/>
      <c r="B61"/>
      <c r="C61"/>
      <c r="D61"/>
      <c r="E61"/>
      <c r="F61"/>
      <c r="G61"/>
      <c r="H61" s="156"/>
      <c r="I61" s="156"/>
      <c r="J61" s="156"/>
      <c r="K61" s="156"/>
      <c r="L61" s="156"/>
    </row>
    <row r="62" spans="1:12" ht="14.25">
      <c r="A62"/>
      <c r="B62"/>
      <c r="C62"/>
      <c r="D62"/>
      <c r="E62"/>
      <c r="F62"/>
      <c r="G62"/>
      <c r="H62" s="156"/>
      <c r="I62" s="156"/>
      <c r="J62" s="156"/>
      <c r="K62" s="156"/>
      <c r="L62" s="156"/>
    </row>
    <row r="63" spans="1:12" ht="14.25">
      <c r="A63"/>
      <c r="B63"/>
      <c r="C63"/>
      <c r="D63"/>
      <c r="E63"/>
      <c r="F63"/>
      <c r="G63"/>
      <c r="H63" s="156"/>
      <c r="I63" s="156"/>
      <c r="J63" s="156"/>
      <c r="K63" s="156"/>
      <c r="L63" s="156"/>
    </row>
    <row r="64" spans="1:12" ht="14.25">
      <c r="A64"/>
      <c r="B64"/>
      <c r="C64"/>
      <c r="D64"/>
      <c r="E64"/>
      <c r="F64"/>
      <c r="G64"/>
      <c r="H64" s="156"/>
      <c r="I64" s="156"/>
      <c r="J64" s="156"/>
      <c r="K64" s="156"/>
      <c r="L64" s="156"/>
    </row>
    <row r="65" spans="1:12" ht="14.25">
      <c r="A65"/>
      <c r="B65"/>
      <c r="C65"/>
      <c r="D65"/>
      <c r="E65"/>
      <c r="F65"/>
      <c r="G65"/>
      <c r="H65" s="156"/>
      <c r="I65" s="156"/>
      <c r="J65" s="156"/>
      <c r="K65" s="156"/>
      <c r="L65" s="156"/>
    </row>
    <row r="66" spans="1:12" ht="14.25">
      <c r="A66"/>
      <c r="B66"/>
      <c r="C66"/>
      <c r="D66"/>
      <c r="E66"/>
      <c r="F66"/>
      <c r="G66"/>
      <c r="H66" s="156"/>
      <c r="I66" s="156"/>
      <c r="J66" s="156"/>
      <c r="K66" s="156"/>
      <c r="L66" s="156"/>
    </row>
    <row r="67" spans="1:12" ht="14.25">
      <c r="A67"/>
      <c r="B67"/>
      <c r="C67"/>
      <c r="D67"/>
      <c r="E67"/>
      <c r="F67"/>
      <c r="G67"/>
      <c r="H67" s="156"/>
      <c r="I67" s="156"/>
      <c r="J67" s="156"/>
      <c r="K67" s="156"/>
      <c r="L67" s="156"/>
    </row>
    <row r="68" spans="1:12" ht="14.25">
      <c r="A68"/>
      <c r="B68"/>
      <c r="C68"/>
      <c r="D68"/>
      <c r="E68"/>
      <c r="F68"/>
      <c r="G68"/>
      <c r="H68" s="156"/>
      <c r="I68" s="156"/>
      <c r="J68" s="156"/>
      <c r="K68" s="156"/>
      <c r="L68" s="156"/>
    </row>
    <row r="69" spans="1:12" ht="14.25">
      <c r="A69"/>
      <c r="B69"/>
      <c r="C69"/>
      <c r="D69"/>
      <c r="E69"/>
      <c r="F69"/>
      <c r="G69"/>
      <c r="H69" s="156"/>
      <c r="I69" s="156"/>
      <c r="J69" s="156"/>
      <c r="K69" s="156"/>
      <c r="L69" s="156"/>
    </row>
    <row r="70" spans="1:12" ht="14.25">
      <c r="A70"/>
      <c r="B70"/>
      <c r="C70"/>
      <c r="D70"/>
      <c r="E70"/>
      <c r="F70"/>
      <c r="G70"/>
      <c r="H70" s="156"/>
      <c r="I70" s="156"/>
      <c r="J70" s="156"/>
      <c r="K70" s="156"/>
      <c r="L70" s="156"/>
    </row>
    <row r="71" spans="1:12" ht="14.25">
      <c r="A71"/>
      <c r="B71"/>
      <c r="C71"/>
      <c r="D71"/>
      <c r="E71"/>
      <c r="F71"/>
      <c r="G71"/>
      <c r="H71" s="156"/>
      <c r="I71" s="156"/>
      <c r="J71" s="156"/>
      <c r="K71" s="156"/>
      <c r="L71" s="156"/>
    </row>
    <row r="72" spans="1:12" ht="14.25">
      <c r="A72"/>
      <c r="B72"/>
      <c r="C72"/>
      <c r="D72"/>
      <c r="E72"/>
      <c r="F72"/>
      <c r="G72"/>
      <c r="H72" s="156"/>
      <c r="I72" s="156"/>
      <c r="J72" s="156"/>
      <c r="K72" s="156"/>
      <c r="L72" s="156"/>
    </row>
    <row r="73" spans="1:12" ht="14.25">
      <c r="A73"/>
      <c r="B73"/>
      <c r="C73"/>
      <c r="D73"/>
      <c r="E73"/>
      <c r="F73"/>
      <c r="G73"/>
      <c r="H73" s="156"/>
      <c r="I73" s="156"/>
      <c r="J73" s="156"/>
      <c r="K73" s="156"/>
      <c r="L73" s="156"/>
    </row>
    <row r="74" spans="1:12" ht="14.25">
      <c r="A74"/>
      <c r="B74"/>
      <c r="C74"/>
      <c r="D74"/>
      <c r="E74"/>
      <c r="F74"/>
      <c r="G74"/>
      <c r="H74" s="156"/>
      <c r="I74" s="156"/>
      <c r="J74" s="156"/>
      <c r="K74" s="156"/>
      <c r="L74" s="156"/>
    </row>
    <row r="75" spans="1:12" ht="14.25">
      <c r="A75"/>
      <c r="B75"/>
      <c r="C75"/>
      <c r="D75"/>
      <c r="E75"/>
      <c r="F75"/>
      <c r="G75"/>
      <c r="H75" s="156"/>
      <c r="I75" s="156"/>
      <c r="J75" s="156"/>
      <c r="K75" s="156"/>
      <c r="L75" s="156"/>
    </row>
    <row r="76" spans="1:12" ht="14.25">
      <c r="A76"/>
      <c r="B76"/>
      <c r="C76"/>
      <c r="D76"/>
      <c r="E76"/>
      <c r="F76"/>
      <c r="G76"/>
      <c r="H76" s="156"/>
      <c r="I76" s="156"/>
      <c r="J76" s="156"/>
      <c r="K76" s="156"/>
      <c r="L76" s="156"/>
    </row>
    <row r="77" spans="1:12" ht="14.25">
      <c r="A77"/>
      <c r="B77"/>
      <c r="C77"/>
      <c r="D77"/>
      <c r="E77"/>
      <c r="F77"/>
      <c r="G77"/>
      <c r="H77" s="156"/>
      <c r="I77" s="156"/>
      <c r="J77" s="156"/>
      <c r="K77" s="156"/>
      <c r="L77" s="156"/>
    </row>
    <row r="78" spans="1:12" ht="14.25">
      <c r="A78"/>
      <c r="B78"/>
      <c r="C78"/>
      <c r="D78"/>
      <c r="E78"/>
      <c r="F78"/>
      <c r="G78"/>
      <c r="H78" s="156"/>
      <c r="I78" s="156"/>
      <c r="J78" s="156"/>
      <c r="K78" s="156"/>
      <c r="L78" s="156"/>
    </row>
    <row r="79" spans="1:12" ht="14.25">
      <c r="A79"/>
      <c r="B79"/>
      <c r="C79"/>
      <c r="D79"/>
      <c r="E79"/>
      <c r="F79"/>
      <c r="G79"/>
      <c r="H79" s="156"/>
      <c r="I79" s="156"/>
      <c r="J79" s="156"/>
      <c r="K79" s="156"/>
      <c r="L79" s="156"/>
    </row>
    <row r="80" spans="1:12" ht="14.25">
      <c r="A80"/>
      <c r="B80"/>
      <c r="C80"/>
      <c r="D80"/>
      <c r="E80"/>
      <c r="F80"/>
      <c r="G80"/>
      <c r="H80" s="156"/>
      <c r="I80" s="156"/>
      <c r="J80" s="156"/>
      <c r="K80" s="156"/>
      <c r="L80" s="156"/>
    </row>
    <row r="81" spans="1:12" ht="14.25">
      <c r="A81"/>
      <c r="B81"/>
      <c r="C81"/>
      <c r="D81"/>
      <c r="E81"/>
      <c r="F81"/>
      <c r="G81"/>
      <c r="H81" s="156"/>
      <c r="I81" s="156"/>
      <c r="J81" s="156"/>
      <c r="K81" s="156"/>
      <c r="L81" s="156"/>
    </row>
    <row r="82" spans="1:12" ht="14.25">
      <c r="A82"/>
      <c r="B82"/>
      <c r="C82"/>
      <c r="D82"/>
      <c r="E82"/>
      <c r="F82"/>
      <c r="G82"/>
      <c r="H82" s="156"/>
      <c r="I82" s="156"/>
      <c r="J82" s="156"/>
      <c r="K82" s="156"/>
      <c r="L82" s="156"/>
    </row>
    <row r="83" spans="1:12" ht="14.25">
      <c r="A83"/>
      <c r="B83"/>
      <c r="C83"/>
      <c r="D83"/>
      <c r="E83"/>
      <c r="F83"/>
      <c r="G83"/>
      <c r="H83" s="156"/>
      <c r="I83" s="156"/>
      <c r="J83" s="156"/>
      <c r="K83" s="156"/>
      <c r="L83" s="156"/>
    </row>
    <row r="84" spans="1:12" ht="14.25">
      <c r="A84"/>
      <c r="B84"/>
      <c r="C84"/>
      <c r="D84"/>
      <c r="E84"/>
      <c r="F84"/>
      <c r="G84"/>
      <c r="H84" s="156"/>
      <c r="I84" s="156"/>
      <c r="J84" s="156"/>
      <c r="K84" s="156"/>
      <c r="L84" s="156"/>
    </row>
    <row r="85" spans="1:12" ht="14.25">
      <c r="A85"/>
      <c r="B85"/>
      <c r="C85"/>
      <c r="D85"/>
      <c r="E85"/>
      <c r="F85"/>
      <c r="G85"/>
      <c r="H85" s="156"/>
      <c r="I85" s="156"/>
      <c r="J85" s="156"/>
      <c r="K85" s="156"/>
      <c r="L85" s="156"/>
    </row>
    <row r="86" spans="1:12" ht="14.25">
      <c r="A86"/>
      <c r="B86"/>
      <c r="C86"/>
      <c r="D86"/>
      <c r="E86"/>
      <c r="F86"/>
      <c r="G86"/>
      <c r="H86" s="156"/>
      <c r="I86" s="156"/>
      <c r="J86" s="156"/>
      <c r="K86" s="156"/>
      <c r="L86" s="156"/>
    </row>
    <row r="87" spans="1:12" ht="14.25">
      <c r="A87"/>
      <c r="B87"/>
      <c r="C87"/>
      <c r="D87"/>
      <c r="E87"/>
      <c r="F87"/>
      <c r="G87"/>
      <c r="H87" s="156"/>
      <c r="I87" s="156"/>
      <c r="J87" s="156"/>
      <c r="K87" s="156"/>
      <c r="L87" s="156"/>
    </row>
    <row r="88" spans="1:12" ht="14.25">
      <c r="A88"/>
      <c r="B88"/>
      <c r="C88"/>
      <c r="D88"/>
      <c r="E88"/>
      <c r="F88"/>
      <c r="G88"/>
      <c r="H88" s="156"/>
      <c r="I88" s="156"/>
      <c r="J88" s="156"/>
      <c r="K88" s="156"/>
      <c r="L88" s="156"/>
    </row>
    <row r="89" spans="1:12" ht="14.25">
      <c r="A89"/>
      <c r="B89"/>
      <c r="C89"/>
      <c r="D89"/>
      <c r="E89"/>
      <c r="F89"/>
      <c r="G89"/>
      <c r="H89" s="156"/>
      <c r="I89" s="156"/>
      <c r="J89" s="156"/>
      <c r="K89" s="156"/>
      <c r="L89" s="156"/>
    </row>
    <row r="90" spans="1:12" ht="14.25">
      <c r="A90"/>
      <c r="B90"/>
      <c r="C90"/>
      <c r="D90"/>
      <c r="E90"/>
      <c r="F90"/>
      <c r="G90"/>
      <c r="H90" s="156"/>
      <c r="I90" s="156"/>
      <c r="J90" s="156"/>
      <c r="K90" s="156"/>
      <c r="L90" s="156"/>
    </row>
    <row r="91" spans="1:12" ht="14.25">
      <c r="A91"/>
      <c r="B91"/>
      <c r="C91"/>
      <c r="D91"/>
      <c r="E91"/>
      <c r="F91"/>
      <c r="G91"/>
      <c r="H91" s="156"/>
      <c r="I91" s="156"/>
      <c r="J91" s="156"/>
      <c r="K91" s="156"/>
      <c r="L91" s="156"/>
    </row>
    <row r="92" spans="1:12" ht="14.25">
      <c r="A92"/>
      <c r="B92"/>
      <c r="C92"/>
      <c r="D92"/>
      <c r="E92"/>
      <c r="F92"/>
      <c r="G92"/>
      <c r="H92" s="156"/>
      <c r="I92" s="156"/>
      <c r="J92" s="156"/>
      <c r="K92" s="156"/>
      <c r="L92" s="156"/>
    </row>
    <row r="93" spans="1:12" ht="14.25">
      <c r="A93"/>
      <c r="B93"/>
      <c r="C93"/>
      <c r="D93"/>
      <c r="E93"/>
      <c r="F93"/>
      <c r="G93"/>
      <c r="H93" s="156"/>
      <c r="I93" s="156"/>
      <c r="J93" s="156"/>
      <c r="K93" s="156"/>
      <c r="L93" s="156"/>
    </row>
    <row r="94" spans="1:12" ht="14.25">
      <c r="A94"/>
      <c r="B94"/>
      <c r="C94"/>
      <c r="D94"/>
      <c r="E94"/>
      <c r="F94"/>
      <c r="G94"/>
      <c r="H94" s="156"/>
      <c r="I94" s="156"/>
      <c r="J94" s="156"/>
      <c r="K94" s="156"/>
      <c r="L94" s="156"/>
    </row>
    <row r="95" spans="1:12" ht="14.25">
      <c r="A95"/>
      <c r="B95"/>
      <c r="C95"/>
      <c r="D95"/>
      <c r="E95"/>
      <c r="F95"/>
      <c r="G95"/>
      <c r="H95" s="156"/>
      <c r="I95" s="156"/>
      <c r="J95" s="156"/>
      <c r="K95" s="156"/>
      <c r="L95" s="156"/>
    </row>
    <row r="96" spans="1:12" ht="14.25">
      <c r="A96"/>
      <c r="B96"/>
      <c r="C96"/>
      <c r="D96"/>
      <c r="E96"/>
      <c r="F96"/>
      <c r="G96"/>
      <c r="H96" s="156"/>
      <c r="I96" s="156"/>
      <c r="J96" s="156"/>
      <c r="K96" s="156"/>
      <c r="L96" s="156"/>
    </row>
    <row r="97" spans="1:12" ht="14.25">
      <c r="A97"/>
      <c r="B97"/>
      <c r="C97"/>
      <c r="D97"/>
      <c r="E97"/>
      <c r="F97"/>
      <c r="G97"/>
      <c r="H97" s="156"/>
      <c r="I97" s="156"/>
      <c r="J97" s="156"/>
      <c r="K97" s="156"/>
      <c r="L97" s="156"/>
    </row>
    <row r="98" spans="1:12" ht="14.25">
      <c r="A98"/>
      <c r="B98"/>
      <c r="C98"/>
      <c r="D98"/>
      <c r="E98"/>
      <c r="F98"/>
      <c r="G98"/>
      <c r="H98" s="156"/>
      <c r="I98" s="156"/>
      <c r="J98" s="156"/>
      <c r="K98" s="156"/>
      <c r="L98" s="156"/>
    </row>
    <row r="99" spans="1:12" ht="14.25">
      <c r="A99"/>
      <c r="B99"/>
      <c r="C99"/>
      <c r="D99"/>
      <c r="E99"/>
      <c r="F99"/>
      <c r="G99"/>
      <c r="H99" s="156"/>
      <c r="I99" s="156"/>
      <c r="J99" s="156"/>
      <c r="K99" s="156"/>
      <c r="L99" s="156"/>
    </row>
    <row r="100" spans="1:12" ht="14.25">
      <c r="A100"/>
      <c r="B100"/>
      <c r="C100"/>
      <c r="D100"/>
      <c r="E100"/>
      <c r="F100"/>
      <c r="G100"/>
      <c r="H100" s="156"/>
      <c r="I100" s="156"/>
      <c r="J100" s="156"/>
      <c r="K100" s="156"/>
      <c r="L100" s="156"/>
    </row>
    <row r="101" spans="1:12" ht="14.25">
      <c r="A101"/>
      <c r="B101"/>
      <c r="C101"/>
      <c r="D101"/>
      <c r="E101"/>
      <c r="F101"/>
      <c r="G101"/>
      <c r="H101" s="156"/>
      <c r="I101" s="156"/>
      <c r="J101" s="156"/>
      <c r="K101" s="156"/>
      <c r="L101" s="156"/>
    </row>
    <row r="102" spans="1:12" ht="14.25">
      <c r="A102"/>
      <c r="B102"/>
      <c r="C102"/>
      <c r="D102"/>
      <c r="E102"/>
      <c r="F102"/>
      <c r="G102"/>
      <c r="H102" s="156"/>
      <c r="I102" s="156"/>
      <c r="J102" s="156"/>
      <c r="K102" s="156"/>
      <c r="L102" s="156"/>
    </row>
    <row r="103" spans="1:12" ht="14.25">
      <c r="A103"/>
      <c r="B103"/>
      <c r="C103"/>
      <c r="D103"/>
      <c r="E103"/>
      <c r="F103"/>
      <c r="G103"/>
      <c r="H103" s="156"/>
      <c r="I103" s="156"/>
      <c r="J103" s="156"/>
      <c r="K103" s="156"/>
      <c r="L103" s="156"/>
    </row>
    <row r="104" spans="1:12" ht="14.25">
      <c r="A104"/>
      <c r="B104"/>
      <c r="C104"/>
      <c r="D104"/>
      <c r="E104"/>
      <c r="F104"/>
      <c r="G104"/>
      <c r="H104" s="156"/>
      <c r="I104" s="156"/>
      <c r="J104" s="156"/>
      <c r="K104" s="156"/>
      <c r="L104" s="156"/>
    </row>
    <row r="105" spans="1:12" ht="14.25">
      <c r="A105"/>
      <c r="B105"/>
      <c r="C105"/>
      <c r="D105"/>
      <c r="E105"/>
      <c r="F105"/>
      <c r="G105"/>
      <c r="H105" s="156"/>
      <c r="I105" s="156"/>
      <c r="J105" s="156"/>
      <c r="K105" s="156"/>
      <c r="L105" s="156"/>
    </row>
    <row r="106" spans="1:12" ht="14.25">
      <c r="A106"/>
      <c r="B106"/>
      <c r="C106"/>
      <c r="D106"/>
      <c r="E106"/>
      <c r="F106"/>
      <c r="G106"/>
      <c r="H106" s="156"/>
      <c r="I106" s="156"/>
      <c r="J106" s="156"/>
      <c r="K106" s="156"/>
      <c r="L106" s="156"/>
    </row>
    <row r="107" spans="1:12" ht="14.25">
      <c r="A107"/>
      <c r="B107"/>
      <c r="C107"/>
      <c r="D107"/>
      <c r="E107"/>
      <c r="F107"/>
      <c r="G107"/>
      <c r="H107" s="156"/>
      <c r="I107" s="156"/>
      <c r="J107" s="156"/>
      <c r="K107" s="156"/>
      <c r="L107" s="156"/>
    </row>
    <row r="108" spans="1:12" ht="14.25">
      <c r="A108"/>
      <c r="B108"/>
      <c r="C108"/>
      <c r="D108"/>
      <c r="E108"/>
      <c r="F108"/>
      <c r="G108"/>
      <c r="H108" s="156"/>
      <c r="I108" s="156"/>
      <c r="J108" s="156"/>
      <c r="K108" s="156"/>
      <c r="L108" s="156"/>
    </row>
    <row r="109" spans="1:12" ht="14.25">
      <c r="A109"/>
      <c r="B109"/>
      <c r="C109"/>
      <c r="D109"/>
      <c r="E109"/>
      <c r="F109"/>
      <c r="G109"/>
      <c r="H109" s="156"/>
      <c r="I109" s="156"/>
      <c r="J109" s="156"/>
      <c r="K109" s="156"/>
      <c r="L109" s="156"/>
    </row>
    <row r="110" spans="1:12" ht="14.25">
      <c r="A110"/>
      <c r="B110"/>
      <c r="C110"/>
      <c r="D110"/>
      <c r="E110"/>
      <c r="F110"/>
      <c r="G110"/>
      <c r="H110" s="156"/>
      <c r="I110" s="156"/>
      <c r="J110" s="156"/>
      <c r="K110" s="156"/>
      <c r="L110" s="156"/>
    </row>
    <row r="111" spans="1:12" ht="14.25">
      <c r="A111"/>
      <c r="B111"/>
      <c r="C111"/>
      <c r="D111"/>
      <c r="E111"/>
      <c r="F111"/>
      <c r="G111"/>
      <c r="H111" s="156"/>
      <c r="I111" s="156"/>
      <c r="J111" s="156"/>
      <c r="K111" s="156"/>
      <c r="L111" s="156"/>
    </row>
    <row r="112" spans="1:12" ht="14.25">
      <c r="A112"/>
      <c r="B112"/>
      <c r="C112"/>
      <c r="D112"/>
      <c r="E112"/>
      <c r="F112"/>
      <c r="G112"/>
      <c r="H112" s="156"/>
      <c r="I112" s="156"/>
      <c r="J112" s="156"/>
      <c r="K112" s="156"/>
      <c r="L112" s="156"/>
    </row>
    <row r="113" spans="1:12" ht="14.25">
      <c r="A113"/>
      <c r="B113"/>
      <c r="C113"/>
      <c r="D113"/>
      <c r="E113"/>
      <c r="F113"/>
      <c r="G113"/>
      <c r="H113" s="156"/>
      <c r="I113" s="156"/>
      <c r="J113" s="156"/>
      <c r="K113" s="156"/>
      <c r="L113" s="156"/>
    </row>
    <row r="114" spans="1:12" ht="14.25">
      <c r="A114"/>
      <c r="B114"/>
      <c r="C114"/>
      <c r="D114"/>
      <c r="E114"/>
      <c r="F114"/>
      <c r="G114"/>
      <c r="H114" s="156"/>
      <c r="I114" s="156"/>
      <c r="J114" s="156"/>
      <c r="K114" s="156"/>
      <c r="L114" s="156"/>
    </row>
    <row r="115" spans="1:12" ht="14.25">
      <c r="A115"/>
      <c r="B115"/>
      <c r="C115"/>
      <c r="D115"/>
      <c r="E115"/>
      <c r="F115"/>
      <c r="G115"/>
      <c r="H115" s="156"/>
      <c r="I115" s="156"/>
      <c r="J115" s="156"/>
      <c r="K115" s="156"/>
      <c r="L115" s="156"/>
    </row>
    <row r="116" spans="1:7" ht="14.25">
      <c r="A116"/>
      <c r="B116"/>
      <c r="C116"/>
      <c r="D116"/>
      <c r="E116"/>
      <c r="F116"/>
      <c r="G116"/>
    </row>
    <row r="117" spans="1:7" ht="14.25">
      <c r="A117"/>
      <c r="B117"/>
      <c r="C117"/>
      <c r="D117"/>
      <c r="E117"/>
      <c r="F117"/>
      <c r="G117"/>
    </row>
    <row r="118" spans="1:7" ht="14.25">
      <c r="A118"/>
      <c r="B118"/>
      <c r="C118"/>
      <c r="D118"/>
      <c r="E118"/>
      <c r="F118"/>
      <c r="G118"/>
    </row>
    <row r="119" spans="1:7" ht="14.25">
      <c r="A119"/>
      <c r="B119"/>
      <c r="C119"/>
      <c r="D119"/>
      <c r="E119"/>
      <c r="F119"/>
      <c r="G119"/>
    </row>
    <row r="120" spans="1:7" ht="14.25">
      <c r="A120"/>
      <c r="B120"/>
      <c r="C120"/>
      <c r="D120"/>
      <c r="E120"/>
      <c r="F120"/>
      <c r="G120"/>
    </row>
    <row r="121" spans="1:7" ht="14.25">
      <c r="A121"/>
      <c r="B121"/>
      <c r="C121"/>
      <c r="D121"/>
      <c r="E121"/>
      <c r="F121"/>
      <c r="G121"/>
    </row>
    <row r="122" spans="1:7" ht="14.25">
      <c r="A122"/>
      <c r="B122"/>
      <c r="C122"/>
      <c r="D122"/>
      <c r="E122"/>
      <c r="F122"/>
      <c r="G122"/>
    </row>
    <row r="123" spans="1:7" ht="14.25">
      <c r="A123"/>
      <c r="B123"/>
      <c r="C123"/>
      <c r="D123"/>
      <c r="E123"/>
      <c r="F123"/>
      <c r="G123"/>
    </row>
    <row r="124" spans="1:7" ht="14.25">
      <c r="A124"/>
      <c r="B124"/>
      <c r="C124"/>
      <c r="D124"/>
      <c r="E124"/>
      <c r="F124"/>
      <c r="G124"/>
    </row>
    <row r="125" spans="1:7" ht="14.25">
      <c r="A125"/>
      <c r="B125"/>
      <c r="C125"/>
      <c r="D125"/>
      <c r="E125"/>
      <c r="F125"/>
      <c r="G125"/>
    </row>
    <row r="126" spans="1:7" ht="14.25">
      <c r="A126"/>
      <c r="B126"/>
      <c r="C126"/>
      <c r="D126"/>
      <c r="E126"/>
      <c r="F126"/>
      <c r="G126"/>
    </row>
    <row r="127" spans="1:7" ht="14.25">
      <c r="A127"/>
      <c r="B127"/>
      <c r="C127"/>
      <c r="D127"/>
      <c r="E127"/>
      <c r="F127"/>
      <c r="G127"/>
    </row>
    <row r="128" spans="1:7" ht="14.25">
      <c r="A128"/>
      <c r="B128"/>
      <c r="C128"/>
      <c r="D128"/>
      <c r="E128"/>
      <c r="F128"/>
      <c r="G128"/>
    </row>
    <row r="129" spans="1:7" ht="14.25">
      <c r="A129"/>
      <c r="B129"/>
      <c r="C129"/>
      <c r="D129"/>
      <c r="E129"/>
      <c r="F129"/>
      <c r="G129"/>
    </row>
    <row r="130" spans="1:7" ht="14.25">
      <c r="A130"/>
      <c r="B130"/>
      <c r="C130"/>
      <c r="D130"/>
      <c r="E130"/>
      <c r="F130"/>
      <c r="G130"/>
    </row>
    <row r="131" spans="1:7" ht="14.25">
      <c r="A131"/>
      <c r="B131"/>
      <c r="C131"/>
      <c r="D131"/>
      <c r="E131"/>
      <c r="F131"/>
      <c r="G131"/>
    </row>
    <row r="132" spans="1:7" ht="14.25">
      <c r="A132"/>
      <c r="B132"/>
      <c r="C132"/>
      <c r="D132"/>
      <c r="E132"/>
      <c r="F132"/>
      <c r="G132"/>
    </row>
    <row r="133" spans="1:7" ht="14.25">
      <c r="A133"/>
      <c r="B133"/>
      <c r="C133"/>
      <c r="D133"/>
      <c r="E133"/>
      <c r="F133"/>
      <c r="G133"/>
    </row>
    <row r="134" spans="1:7" ht="14.25">
      <c r="A134"/>
      <c r="B134"/>
      <c r="C134"/>
      <c r="D134"/>
      <c r="E134"/>
      <c r="F134"/>
      <c r="G134"/>
    </row>
    <row r="135" spans="1:7" ht="14.25">
      <c r="A135"/>
      <c r="B135"/>
      <c r="C135"/>
      <c r="D135"/>
      <c r="E135"/>
      <c r="F135"/>
      <c r="G135"/>
    </row>
    <row r="136" spans="1:7" ht="14.25">
      <c r="A136"/>
      <c r="B136"/>
      <c r="C136"/>
      <c r="D136"/>
      <c r="E136"/>
      <c r="F136"/>
      <c r="G136"/>
    </row>
    <row r="137" spans="1:7" ht="14.25">
      <c r="A137"/>
      <c r="B137"/>
      <c r="C137"/>
      <c r="D137"/>
      <c r="E137"/>
      <c r="F137"/>
      <c r="G137"/>
    </row>
    <row r="138" spans="1:7" ht="14.25">
      <c r="A138"/>
      <c r="B138"/>
      <c r="C138"/>
      <c r="D138"/>
      <c r="E138"/>
      <c r="F138"/>
      <c r="G138"/>
    </row>
    <row r="139" spans="1:7" ht="14.25">
      <c r="A139"/>
      <c r="B139"/>
      <c r="C139"/>
      <c r="D139"/>
      <c r="E139"/>
      <c r="F139"/>
      <c r="G139"/>
    </row>
    <row r="140" spans="1:7" ht="14.25">
      <c r="A140"/>
      <c r="B140"/>
      <c r="C140"/>
      <c r="D140"/>
      <c r="E140"/>
      <c r="F140"/>
      <c r="G140"/>
    </row>
    <row r="141" spans="1:7" ht="14.25">
      <c r="A141"/>
      <c r="B141"/>
      <c r="C141"/>
      <c r="D141"/>
      <c r="E141"/>
      <c r="F141"/>
      <c r="G141"/>
    </row>
    <row r="142" spans="1:7" ht="14.25">
      <c r="A142"/>
      <c r="B142"/>
      <c r="C142"/>
      <c r="D142"/>
      <c r="E142"/>
      <c r="F142"/>
      <c r="G142"/>
    </row>
    <row r="143" spans="1:7" ht="14.25">
      <c r="A143"/>
      <c r="B143"/>
      <c r="C143"/>
      <c r="D143"/>
      <c r="E143"/>
      <c r="F143"/>
      <c r="G143"/>
    </row>
    <row r="144" spans="1:7" ht="14.25">
      <c r="A144"/>
      <c r="B144"/>
      <c r="C144"/>
      <c r="D144"/>
      <c r="E144"/>
      <c r="F144"/>
      <c r="G144"/>
    </row>
    <row r="145" spans="1:7" ht="14.25">
      <c r="A145"/>
      <c r="B145"/>
      <c r="C145"/>
      <c r="D145"/>
      <c r="E145"/>
      <c r="F145"/>
      <c r="G145"/>
    </row>
    <row r="146" spans="1:7" ht="14.25">
      <c r="A146"/>
      <c r="B146"/>
      <c r="C146"/>
      <c r="D146"/>
      <c r="E146"/>
      <c r="F146"/>
      <c r="G146"/>
    </row>
    <row r="147" spans="1:7" ht="14.25">
      <c r="A147"/>
      <c r="B147"/>
      <c r="C147"/>
      <c r="D147"/>
      <c r="E147"/>
      <c r="F147"/>
      <c r="G147"/>
    </row>
    <row r="148" spans="1:7" ht="14.25">
      <c r="A148"/>
      <c r="B148"/>
      <c r="C148"/>
      <c r="D148"/>
      <c r="E148"/>
      <c r="F148"/>
      <c r="G148"/>
    </row>
    <row r="149" spans="1:7" ht="14.25">
      <c r="A149"/>
      <c r="B149"/>
      <c r="C149"/>
      <c r="D149"/>
      <c r="E149"/>
      <c r="F149"/>
      <c r="G149"/>
    </row>
    <row r="150" spans="1:7" ht="14.25">
      <c r="A150"/>
      <c r="B150"/>
      <c r="C150"/>
      <c r="D150"/>
      <c r="E150"/>
      <c r="F150"/>
      <c r="G150"/>
    </row>
    <row r="151" spans="1:7" ht="14.25">
      <c r="A151"/>
      <c r="B151"/>
      <c r="C151"/>
      <c r="D151"/>
      <c r="E151"/>
      <c r="F151"/>
      <c r="G151"/>
    </row>
    <row r="152" spans="1:7" ht="14.25">
      <c r="A152"/>
      <c r="B152"/>
      <c r="C152"/>
      <c r="D152"/>
      <c r="E152"/>
      <c r="F152"/>
      <c r="G152"/>
    </row>
    <row r="153" spans="1:7" ht="14.25">
      <c r="A153"/>
      <c r="B153"/>
      <c r="C153"/>
      <c r="D153"/>
      <c r="E153"/>
      <c r="F153"/>
      <c r="G153"/>
    </row>
    <row r="154" spans="1:7" ht="14.25">
      <c r="A154"/>
      <c r="B154"/>
      <c r="C154"/>
      <c r="D154"/>
      <c r="E154"/>
      <c r="F154"/>
      <c r="G154"/>
    </row>
    <row r="155" spans="1:7" ht="14.25">
      <c r="A155"/>
      <c r="B155"/>
      <c r="C155"/>
      <c r="D155"/>
      <c r="E155"/>
      <c r="F155"/>
      <c r="G155"/>
    </row>
    <row r="156" spans="1:7" ht="14.25">
      <c r="A156"/>
      <c r="B156"/>
      <c r="C156"/>
      <c r="D156"/>
      <c r="E156"/>
      <c r="F156"/>
      <c r="G156"/>
    </row>
    <row r="157" spans="1:7" ht="14.25">
      <c r="A157" s="156"/>
      <c r="B157" s="156"/>
      <c r="C157" s="183"/>
      <c r="D157" s="156"/>
      <c r="E157" s="156"/>
      <c r="F157" s="188"/>
      <c r="G157" s="156"/>
    </row>
    <row r="158" spans="1:7" ht="14.25">
      <c r="A158" s="156"/>
      <c r="B158" s="156"/>
      <c r="C158" s="183"/>
      <c r="D158" s="156"/>
      <c r="E158" s="156"/>
      <c r="F158" s="188"/>
      <c r="G158" s="156"/>
    </row>
    <row r="159" spans="1:7" ht="14.25">
      <c r="A159" s="156"/>
      <c r="B159" s="156"/>
      <c r="C159" s="183"/>
      <c r="D159" s="156"/>
      <c r="E159" s="156"/>
      <c r="F159" s="188"/>
      <c r="G159" s="156"/>
    </row>
    <row r="160" spans="1:7" ht="14.25">
      <c r="A160" s="156"/>
      <c r="B160" s="156"/>
      <c r="C160" s="183"/>
      <c r="D160" s="156"/>
      <c r="E160" s="156"/>
      <c r="F160" s="188"/>
      <c r="G160" s="156"/>
    </row>
    <row r="161" spans="1:7" ht="14.25">
      <c r="A161" s="156"/>
      <c r="B161" s="156"/>
      <c r="C161" s="183"/>
      <c r="D161" s="156"/>
      <c r="E161" s="156"/>
      <c r="F161" s="188"/>
      <c r="G161" s="156"/>
    </row>
    <row r="162" spans="1:7" ht="14.25">
      <c r="A162" s="156"/>
      <c r="B162" s="156"/>
      <c r="C162" s="183"/>
      <c r="D162" s="156"/>
      <c r="E162" s="156"/>
      <c r="F162" s="188"/>
      <c r="G162" s="156"/>
    </row>
    <row r="163" spans="1:7" ht="14.25">
      <c r="A163" s="156"/>
      <c r="B163" s="156"/>
      <c r="C163" s="183"/>
      <c r="D163" s="156"/>
      <c r="E163" s="156"/>
      <c r="F163" s="188"/>
      <c r="G163" s="156"/>
    </row>
    <row r="164" spans="1:7" ht="14.25">
      <c r="A164" s="156"/>
      <c r="B164" s="156"/>
      <c r="C164" s="183"/>
      <c r="D164" s="156"/>
      <c r="E164" s="156"/>
      <c r="F164" s="188"/>
      <c r="G164" s="156"/>
    </row>
    <row r="165" spans="1:7" ht="14.25">
      <c r="A165" s="156"/>
      <c r="B165" s="156"/>
      <c r="C165" s="183"/>
      <c r="D165" s="156"/>
      <c r="E165" s="156"/>
      <c r="F165" s="188"/>
      <c r="G165" s="156"/>
    </row>
    <row r="166" spans="1:7" ht="14.25">
      <c r="A166" s="156"/>
      <c r="B166" s="156"/>
      <c r="C166" s="183"/>
      <c r="D166" s="156"/>
      <c r="E166" s="156"/>
      <c r="F166" s="188"/>
      <c r="G166" s="156"/>
    </row>
    <row r="167" spans="1:7" ht="14.25">
      <c r="A167" s="156"/>
      <c r="B167" s="156"/>
      <c r="C167" s="183"/>
      <c r="D167" s="156"/>
      <c r="E167" s="156"/>
      <c r="F167" s="188"/>
      <c r="G167" s="156"/>
    </row>
    <row r="168" spans="1:7" ht="14.25">
      <c r="A168" s="156"/>
      <c r="B168" s="156"/>
      <c r="C168" s="183"/>
      <c r="D168" s="156"/>
      <c r="E168" s="156"/>
      <c r="F168" s="188"/>
      <c r="G168" s="156"/>
    </row>
    <row r="169" spans="1:7" ht="14.25">
      <c r="A169" s="156"/>
      <c r="B169" s="156"/>
      <c r="C169" s="183"/>
      <c r="D169" s="156"/>
      <c r="E169" s="156"/>
      <c r="F169" s="188"/>
      <c r="G169" s="156"/>
    </row>
    <row r="170" spans="1:7" ht="14.25">
      <c r="A170" s="156"/>
      <c r="B170" s="156"/>
      <c r="C170" s="183"/>
      <c r="D170" s="156"/>
      <c r="E170" s="156"/>
      <c r="F170" s="188"/>
      <c r="G170" s="156"/>
    </row>
    <row r="171" spans="1:7" ht="14.25">
      <c r="A171" s="156"/>
      <c r="B171" s="156"/>
      <c r="C171" s="183"/>
      <c r="D171" s="156"/>
      <c r="E171" s="156"/>
      <c r="F171" s="188"/>
      <c r="G171" s="156"/>
    </row>
    <row r="172" spans="1:7" ht="14.25">
      <c r="A172" s="156"/>
      <c r="B172" s="156"/>
      <c r="C172" s="183"/>
      <c r="D172" s="156"/>
      <c r="E172" s="156"/>
      <c r="F172" s="188"/>
      <c r="G172" s="156"/>
    </row>
    <row r="173" spans="1:7" ht="14.25">
      <c r="A173" s="156"/>
      <c r="B173" s="156"/>
      <c r="C173" s="183"/>
      <c r="D173" s="156"/>
      <c r="E173" s="156"/>
      <c r="F173" s="188"/>
      <c r="G173" s="156"/>
    </row>
    <row r="174" spans="1:7" ht="14.25">
      <c r="A174" s="156"/>
      <c r="B174" s="156"/>
      <c r="C174" s="183"/>
      <c r="D174" s="156"/>
      <c r="E174" s="156"/>
      <c r="F174" s="188"/>
      <c r="G174" s="156"/>
    </row>
    <row r="175" spans="1:7" ht="14.25">
      <c r="A175" s="156"/>
      <c r="B175" s="156"/>
      <c r="C175" s="183"/>
      <c r="D175" s="156"/>
      <c r="E175" s="156"/>
      <c r="F175" s="188"/>
      <c r="G175" s="156"/>
    </row>
    <row r="176" spans="1:7" ht="14.25">
      <c r="A176" s="156"/>
      <c r="B176" s="156"/>
      <c r="C176" s="183"/>
      <c r="D176" s="156"/>
      <c r="E176" s="156"/>
      <c r="F176" s="188"/>
      <c r="G176" s="156"/>
    </row>
    <row r="177" spans="1:7" ht="14.25">
      <c r="A177" s="156"/>
      <c r="B177" s="156"/>
      <c r="C177" s="183"/>
      <c r="D177" s="156"/>
      <c r="E177" s="156"/>
      <c r="F177" s="188"/>
      <c r="G177" s="156"/>
    </row>
    <row r="178" spans="1:7" ht="14.25">
      <c r="A178" s="156"/>
      <c r="B178" s="156"/>
      <c r="C178" s="183"/>
      <c r="D178" s="156"/>
      <c r="E178" s="156"/>
      <c r="F178" s="188"/>
      <c r="G178" s="156"/>
    </row>
    <row r="179" spans="1:7" ht="14.25">
      <c r="A179" s="156"/>
      <c r="B179" s="156"/>
      <c r="C179" s="183"/>
      <c r="D179" s="156"/>
      <c r="E179" s="156"/>
      <c r="F179" s="188"/>
      <c r="G179" s="156"/>
    </row>
    <row r="180" spans="1:7" ht="14.25">
      <c r="A180" s="156"/>
      <c r="B180" s="156"/>
      <c r="C180" s="183"/>
      <c r="D180" s="156"/>
      <c r="E180" s="156"/>
      <c r="F180" s="188"/>
      <c r="G180" s="156"/>
    </row>
    <row r="181" spans="1:7" ht="14.25">
      <c r="A181" s="156"/>
      <c r="B181" s="156"/>
      <c r="C181" s="183"/>
      <c r="D181" s="156"/>
      <c r="E181" s="156"/>
      <c r="F181" s="188"/>
      <c r="G181" s="156"/>
    </row>
    <row r="182" spans="1:7" ht="14.25">
      <c r="A182" s="156"/>
      <c r="B182" s="156"/>
      <c r="C182" s="183"/>
      <c r="D182" s="156"/>
      <c r="E182" s="156"/>
      <c r="F182" s="188"/>
      <c r="G182" s="156"/>
    </row>
    <row r="183" spans="1:7" ht="14.25">
      <c r="A183" s="156"/>
      <c r="B183" s="156"/>
      <c r="C183" s="183"/>
      <c r="D183" s="156"/>
      <c r="E183" s="156"/>
      <c r="F183" s="188"/>
      <c r="G183" s="156"/>
    </row>
    <row r="184" spans="1:7" ht="14.25">
      <c r="A184" s="156"/>
      <c r="B184" s="156"/>
      <c r="C184" s="183"/>
      <c r="D184" s="156"/>
      <c r="E184" s="156"/>
      <c r="F184" s="188"/>
      <c r="G184" s="156"/>
    </row>
    <row r="185" spans="1:7" ht="14.25">
      <c r="A185" s="156"/>
      <c r="B185" s="156"/>
      <c r="C185" s="183"/>
      <c r="D185" s="156"/>
      <c r="E185" s="156"/>
      <c r="F185" s="188"/>
      <c r="G185" s="156"/>
    </row>
    <row r="186" spans="1:7" ht="14.25">
      <c r="A186" s="156"/>
      <c r="B186" s="156"/>
      <c r="C186" s="183"/>
      <c r="D186" s="156"/>
      <c r="E186" s="156"/>
      <c r="F186" s="188"/>
      <c r="G186" s="156"/>
    </row>
    <row r="187" spans="1:7" ht="14.25">
      <c r="A187" s="156"/>
      <c r="B187" s="156"/>
      <c r="C187" s="183"/>
      <c r="D187" s="156"/>
      <c r="E187" s="156"/>
      <c r="F187" s="188"/>
      <c r="G187" s="156"/>
    </row>
    <row r="188" spans="1:7" ht="14.25">
      <c r="A188" s="156"/>
      <c r="B188" s="156"/>
      <c r="C188" s="183"/>
      <c r="D188" s="156"/>
      <c r="E188" s="156"/>
      <c r="F188" s="188"/>
      <c r="G188" s="156"/>
    </row>
    <row r="189" spans="1:7" ht="14.25">
      <c r="A189" s="156"/>
      <c r="B189" s="156"/>
      <c r="C189" s="183"/>
      <c r="D189" s="156"/>
      <c r="E189" s="156"/>
      <c r="F189" s="188"/>
      <c r="G189" s="156"/>
    </row>
    <row r="190" spans="1:7" ht="14.25">
      <c r="A190" s="156"/>
      <c r="B190" s="156"/>
      <c r="C190" s="183"/>
      <c r="D190" s="156"/>
      <c r="E190" s="156"/>
      <c r="F190" s="188"/>
      <c r="G190" s="156"/>
    </row>
    <row r="191" spans="1:7" ht="14.25">
      <c r="A191" s="156"/>
      <c r="B191" s="156"/>
      <c r="C191" s="183"/>
      <c r="D191" s="156"/>
      <c r="E191" s="156"/>
      <c r="F191" s="188"/>
      <c r="G191" s="156"/>
    </row>
    <row r="192" spans="1:7" ht="14.25">
      <c r="A192" s="156"/>
      <c r="B192" s="156"/>
      <c r="C192" s="183"/>
      <c r="D192" s="156"/>
      <c r="E192" s="156"/>
      <c r="F192" s="188"/>
      <c r="G192" s="156"/>
    </row>
    <row r="193" spans="1:7" ht="14.25">
      <c r="A193" s="156"/>
      <c r="B193" s="156"/>
      <c r="C193" s="183"/>
      <c r="D193" s="156"/>
      <c r="E193" s="156"/>
      <c r="F193" s="188"/>
      <c r="G193" s="156"/>
    </row>
    <row r="194" spans="1:7" ht="14.25">
      <c r="A194" s="156"/>
      <c r="B194" s="156"/>
      <c r="C194" s="183"/>
      <c r="D194" s="156"/>
      <c r="E194" s="156"/>
      <c r="F194" s="188"/>
      <c r="G194" s="156"/>
    </row>
    <row r="195" spans="1:7" ht="14.25">
      <c r="A195" s="156"/>
      <c r="B195" s="156"/>
      <c r="C195" s="183"/>
      <c r="D195" s="156"/>
      <c r="E195" s="156"/>
      <c r="F195" s="188"/>
      <c r="G195" s="156"/>
    </row>
    <row r="196" spans="1:7" ht="14.25">
      <c r="A196" s="156"/>
      <c r="B196" s="156"/>
      <c r="C196" s="183"/>
      <c r="D196" s="156"/>
      <c r="E196" s="156"/>
      <c r="F196" s="188"/>
      <c r="G196" s="156"/>
    </row>
    <row r="197" spans="1:7" ht="14.25">
      <c r="A197" s="156"/>
      <c r="B197" s="156"/>
      <c r="C197" s="183"/>
      <c r="D197" s="156"/>
      <c r="E197" s="156"/>
      <c r="F197" s="188"/>
      <c r="G197" s="156"/>
    </row>
    <row r="198" spans="1:7" ht="14.25">
      <c r="A198" s="156"/>
      <c r="B198" s="156"/>
      <c r="C198" s="183"/>
      <c r="D198" s="156"/>
      <c r="E198" s="156"/>
      <c r="F198" s="188"/>
      <c r="G198" s="156"/>
    </row>
    <row r="199" spans="1:7" ht="14.25">
      <c r="A199" s="156"/>
      <c r="B199" s="156"/>
      <c r="C199" s="183"/>
      <c r="D199" s="156"/>
      <c r="E199" s="156"/>
      <c r="F199" s="188"/>
      <c r="G199" s="156"/>
    </row>
    <row r="200" spans="1:7" ht="14.25">
      <c r="A200" s="156"/>
      <c r="B200" s="156"/>
      <c r="C200" s="183"/>
      <c r="D200" s="156"/>
      <c r="E200" s="156"/>
      <c r="F200" s="188"/>
      <c r="G200" s="156"/>
    </row>
    <row r="201" spans="1:7" ht="14.25">
      <c r="A201" s="156"/>
      <c r="B201" s="156"/>
      <c r="C201" s="183"/>
      <c r="D201" s="156"/>
      <c r="E201" s="156"/>
      <c r="F201" s="188"/>
      <c r="G201" s="156"/>
    </row>
    <row r="202" spans="1:7" ht="14.25">
      <c r="A202" s="156"/>
      <c r="B202" s="156"/>
      <c r="C202" s="183"/>
      <c r="D202" s="156"/>
      <c r="E202" s="156"/>
      <c r="F202" s="188"/>
      <c r="G202" s="156"/>
    </row>
    <row r="203" spans="1:7" ht="14.25">
      <c r="A203" s="156"/>
      <c r="B203" s="156"/>
      <c r="C203" s="183"/>
      <c r="D203" s="156"/>
      <c r="E203" s="156"/>
      <c r="F203" s="188"/>
      <c r="G203" s="156"/>
    </row>
    <row r="204" spans="1:7" ht="14.25">
      <c r="A204" s="156"/>
      <c r="B204" s="156"/>
      <c r="C204" s="183"/>
      <c r="D204" s="156"/>
      <c r="E204" s="156"/>
      <c r="F204" s="188"/>
      <c r="G204" s="156"/>
    </row>
    <row r="205" spans="1:7" ht="14.25">
      <c r="A205" s="156"/>
      <c r="B205" s="156"/>
      <c r="C205" s="183"/>
      <c r="D205" s="156"/>
      <c r="E205" s="156"/>
      <c r="F205" s="188"/>
      <c r="G205" s="156"/>
    </row>
    <row r="206" spans="1:7" ht="14.25">
      <c r="A206" s="156"/>
      <c r="B206" s="156"/>
      <c r="C206" s="183"/>
      <c r="D206" s="156"/>
      <c r="E206" s="156"/>
      <c r="F206" s="188"/>
      <c r="G206" s="156"/>
    </row>
    <row r="207" spans="1:7" ht="14.25">
      <c r="A207" s="156"/>
      <c r="B207" s="156"/>
      <c r="C207" s="183"/>
      <c r="D207" s="156"/>
      <c r="E207" s="156"/>
      <c r="F207" s="188"/>
      <c r="G207" s="156"/>
    </row>
    <row r="208" spans="1:7" ht="14.25">
      <c r="A208" s="156"/>
      <c r="B208" s="156"/>
      <c r="C208" s="183"/>
      <c r="D208" s="156"/>
      <c r="E208" s="156"/>
      <c r="F208" s="188"/>
      <c r="G208" s="156"/>
    </row>
    <row r="209" spans="1:7" ht="14.25">
      <c r="A209" s="156"/>
      <c r="B209" s="156"/>
      <c r="C209" s="183"/>
      <c r="D209" s="156"/>
      <c r="E209" s="156"/>
      <c r="F209" s="188"/>
      <c r="G209" s="156"/>
    </row>
    <row r="210" spans="1:7" ht="14.25">
      <c r="A210" s="156"/>
      <c r="B210" s="156"/>
      <c r="C210" s="183"/>
      <c r="D210" s="156"/>
      <c r="E210" s="156"/>
      <c r="F210" s="188"/>
      <c r="G210" s="156"/>
    </row>
    <row r="211" spans="1:7" ht="14.25">
      <c r="A211" s="156"/>
      <c r="B211" s="156"/>
      <c r="C211" s="183"/>
      <c r="D211" s="156"/>
      <c r="E211" s="156"/>
      <c r="F211" s="188"/>
      <c r="G211" s="156"/>
    </row>
    <row r="212" spans="1:7" ht="14.25">
      <c r="A212" s="156"/>
      <c r="B212" s="156"/>
      <c r="C212" s="183"/>
      <c r="D212" s="156"/>
      <c r="E212" s="156"/>
      <c r="F212" s="188"/>
      <c r="G212" s="156"/>
    </row>
    <row r="213" spans="1:7" ht="14.25">
      <c r="A213" s="156"/>
      <c r="B213" s="156"/>
      <c r="C213" s="183"/>
      <c r="D213" s="156"/>
      <c r="E213" s="156"/>
      <c r="F213" s="188"/>
      <c r="G213" s="156"/>
    </row>
    <row r="214" spans="1:7" ht="14.25">
      <c r="A214" s="156"/>
      <c r="B214" s="156"/>
      <c r="C214" s="183"/>
      <c r="D214" s="156"/>
      <c r="E214" s="156"/>
      <c r="F214" s="188"/>
      <c r="G214" s="156"/>
    </row>
    <row r="215" spans="1:7" ht="14.25">
      <c r="A215" s="156"/>
      <c r="B215" s="156"/>
      <c r="C215" s="183"/>
      <c r="D215" s="156"/>
      <c r="E215" s="156"/>
      <c r="F215" s="188"/>
      <c r="G215" s="156"/>
    </row>
    <row r="216" spans="1:7" ht="14.25">
      <c r="A216" s="156"/>
      <c r="B216" s="156"/>
      <c r="C216" s="183"/>
      <c r="D216" s="156"/>
      <c r="E216" s="156"/>
      <c r="F216" s="188"/>
      <c r="G216" s="156"/>
    </row>
    <row r="217" spans="1:7" ht="14.25">
      <c r="A217" s="156"/>
      <c r="B217" s="156"/>
      <c r="C217" s="183"/>
      <c r="D217" s="156"/>
      <c r="E217" s="156"/>
      <c r="F217" s="188"/>
      <c r="G217" s="156"/>
    </row>
    <row r="218" spans="1:7" ht="14.25">
      <c r="A218" s="156"/>
      <c r="B218" s="156"/>
      <c r="C218" s="183"/>
      <c r="D218" s="156"/>
      <c r="E218" s="156"/>
      <c r="F218" s="188"/>
      <c r="G218" s="156"/>
    </row>
    <row r="219" spans="1:7" ht="14.25">
      <c r="A219" s="156"/>
      <c r="B219" s="156"/>
      <c r="C219" s="183"/>
      <c r="D219" s="156"/>
      <c r="E219" s="156"/>
      <c r="F219" s="188"/>
      <c r="G219" s="156"/>
    </row>
    <row r="220" spans="1:7" ht="14.25">
      <c r="A220" s="156"/>
      <c r="B220" s="156"/>
      <c r="C220" s="183"/>
      <c r="D220" s="156"/>
      <c r="E220" s="156"/>
      <c r="F220" s="188"/>
      <c r="G220" s="156"/>
    </row>
    <row r="221" spans="1:7" ht="14.25">
      <c r="A221" s="156"/>
      <c r="B221" s="156"/>
      <c r="C221" s="183"/>
      <c r="D221" s="156"/>
      <c r="E221" s="156"/>
      <c r="F221" s="188"/>
      <c r="G221" s="156"/>
    </row>
    <row r="222" spans="1:7" ht="14.25">
      <c r="A222" s="156"/>
      <c r="B222" s="156"/>
      <c r="C222" s="183"/>
      <c r="D222" s="156"/>
      <c r="E222" s="156"/>
      <c r="F222" s="188"/>
      <c r="G222" s="156"/>
    </row>
    <row r="223" spans="1:7" ht="14.25">
      <c r="A223" s="156"/>
      <c r="B223" s="156"/>
      <c r="C223" s="183"/>
      <c r="D223" s="156"/>
      <c r="E223" s="156"/>
      <c r="F223" s="188"/>
      <c r="G223" s="156"/>
    </row>
    <row r="224" spans="1:7" ht="14.25">
      <c r="A224" s="156"/>
      <c r="B224" s="156"/>
      <c r="C224" s="183"/>
      <c r="D224" s="156"/>
      <c r="E224" s="156"/>
      <c r="F224" s="188"/>
      <c r="G224" s="156"/>
    </row>
    <row r="225" spans="1:7" ht="14.25">
      <c r="A225" s="156"/>
      <c r="B225" s="156"/>
      <c r="C225" s="183"/>
      <c r="D225" s="156"/>
      <c r="E225" s="156"/>
      <c r="F225" s="188"/>
      <c r="G225" s="156"/>
    </row>
    <row r="226" spans="1:7" ht="14.25">
      <c r="A226" s="156"/>
      <c r="B226" s="156"/>
      <c r="C226" s="183"/>
      <c r="D226" s="156"/>
      <c r="E226" s="156"/>
      <c r="F226" s="188"/>
      <c r="G226" s="156"/>
    </row>
    <row r="227" spans="1:7" ht="14.25">
      <c r="A227" s="156"/>
      <c r="B227" s="156"/>
      <c r="C227" s="183"/>
      <c r="D227" s="156"/>
      <c r="E227" s="156"/>
      <c r="F227" s="188"/>
      <c r="G227" s="156"/>
    </row>
    <row r="228" spans="1:7" ht="14.25">
      <c r="A228" s="156"/>
      <c r="B228" s="156"/>
      <c r="C228" s="183"/>
      <c r="D228" s="156"/>
      <c r="E228" s="156"/>
      <c r="F228" s="188"/>
      <c r="G228" s="156"/>
    </row>
    <row r="229" spans="1:7" ht="14.25">
      <c r="A229" s="156"/>
      <c r="B229" s="156"/>
      <c r="C229" s="183"/>
      <c r="D229" s="156"/>
      <c r="E229" s="156"/>
      <c r="F229" s="188"/>
      <c r="G229" s="156"/>
    </row>
    <row r="230" spans="1:7" ht="14.25">
      <c r="A230" s="156"/>
      <c r="B230" s="156"/>
      <c r="C230" s="183"/>
      <c r="D230" s="156"/>
      <c r="E230" s="156"/>
      <c r="F230" s="188"/>
      <c r="G230" s="156"/>
    </row>
    <row r="231" spans="1:7" ht="14.25">
      <c r="A231" s="156"/>
      <c r="B231" s="156"/>
      <c r="C231" s="183"/>
      <c r="D231" s="156"/>
      <c r="E231" s="156"/>
      <c r="F231" s="188"/>
      <c r="G231" s="156"/>
    </row>
    <row r="232" spans="1:7" ht="14.25">
      <c r="A232" s="156"/>
      <c r="B232" s="156"/>
      <c r="C232" s="183"/>
      <c r="D232" s="156"/>
      <c r="E232" s="156"/>
      <c r="F232" s="188"/>
      <c r="G232" s="156"/>
    </row>
    <row r="233" spans="1:7" ht="14.25">
      <c r="A233" s="156"/>
      <c r="B233" s="156"/>
      <c r="C233" s="183"/>
      <c r="D233" s="156"/>
      <c r="E233" s="156"/>
      <c r="F233" s="188"/>
      <c r="G233" s="156"/>
    </row>
    <row r="234" spans="1:7" ht="14.25">
      <c r="A234" s="156"/>
      <c r="B234" s="156"/>
      <c r="C234" s="183"/>
      <c r="D234" s="156"/>
      <c r="E234" s="156"/>
      <c r="F234" s="188"/>
      <c r="G234" s="156"/>
    </row>
    <row r="235" spans="1:7" ht="14.25">
      <c r="A235" s="156"/>
      <c r="B235" s="156"/>
      <c r="C235" s="183"/>
      <c r="D235" s="156"/>
      <c r="E235" s="156"/>
      <c r="F235" s="188"/>
      <c r="G235" s="156"/>
    </row>
    <row r="236" spans="1:7" ht="14.25">
      <c r="A236" s="156"/>
      <c r="B236" s="156"/>
      <c r="C236" s="183"/>
      <c r="D236" s="156"/>
      <c r="E236" s="156"/>
      <c r="F236" s="188"/>
      <c r="G236" s="156"/>
    </row>
    <row r="237" spans="1:7" ht="14.25">
      <c r="A237" s="156"/>
      <c r="B237" s="156"/>
      <c r="C237" s="183"/>
      <c r="D237" s="156"/>
      <c r="E237" s="156"/>
      <c r="F237" s="188"/>
      <c r="G237" s="156"/>
    </row>
    <row r="238" spans="1:7" ht="14.25">
      <c r="A238" s="156"/>
      <c r="B238" s="156"/>
      <c r="C238" s="183"/>
      <c r="D238" s="156"/>
      <c r="E238" s="156"/>
      <c r="F238" s="188"/>
      <c r="G238" s="156"/>
    </row>
    <row r="239" spans="1:7" ht="14.25">
      <c r="A239" s="156"/>
      <c r="B239" s="156"/>
      <c r="C239" s="183"/>
      <c r="D239" s="156"/>
      <c r="E239" s="156"/>
      <c r="F239" s="188"/>
      <c r="G239" s="156"/>
    </row>
    <row r="240" spans="1:7" ht="14.25">
      <c r="A240" s="156"/>
      <c r="B240" s="156"/>
      <c r="C240" s="183"/>
      <c r="D240" s="156"/>
      <c r="E240" s="156"/>
      <c r="F240" s="188"/>
      <c r="G240" s="156"/>
    </row>
    <row r="241" spans="1:7" ht="14.25">
      <c r="A241" s="156"/>
      <c r="B241" s="156"/>
      <c r="C241" s="183"/>
      <c r="D241" s="156"/>
      <c r="E241" s="156"/>
      <c r="F241" s="188"/>
      <c r="G241" s="156"/>
    </row>
    <row r="242" spans="1:7" ht="14.25">
      <c r="A242" s="156"/>
      <c r="B242" s="156"/>
      <c r="C242" s="183"/>
      <c r="D242" s="156"/>
      <c r="E242" s="156"/>
      <c r="F242" s="188"/>
      <c r="G242" s="156"/>
    </row>
    <row r="243" spans="1:7" ht="14.25">
      <c r="A243" s="156"/>
      <c r="B243" s="156"/>
      <c r="C243" s="183"/>
      <c r="D243" s="156"/>
      <c r="E243" s="156"/>
      <c r="F243" s="188"/>
      <c r="G243" s="156"/>
    </row>
    <row r="244" spans="1:7" ht="14.25">
      <c r="A244" s="156"/>
      <c r="B244" s="156"/>
      <c r="C244" s="183"/>
      <c r="D244" s="156"/>
      <c r="E244" s="156"/>
      <c r="F244" s="188"/>
      <c r="G244" s="156"/>
    </row>
    <row r="245" spans="1:7" ht="14.25">
      <c r="A245" s="156"/>
      <c r="B245" s="156"/>
      <c r="C245" s="183"/>
      <c r="D245" s="156"/>
      <c r="E245" s="156"/>
      <c r="F245" s="188"/>
      <c r="G245" s="156"/>
    </row>
    <row r="246" spans="1:7" ht="14.25">
      <c r="A246" s="156"/>
      <c r="B246" s="156"/>
      <c r="C246" s="183"/>
      <c r="D246" s="156"/>
      <c r="E246" s="156"/>
      <c r="F246" s="188"/>
      <c r="G246" s="156"/>
    </row>
    <row r="247" spans="1:7" ht="14.25">
      <c r="A247" s="156"/>
      <c r="B247" s="156"/>
      <c r="C247" s="183"/>
      <c r="D247" s="156"/>
      <c r="E247" s="156"/>
      <c r="F247" s="188"/>
      <c r="G247" s="156"/>
    </row>
    <row r="248" spans="1:7" ht="14.25">
      <c r="A248" s="156"/>
      <c r="B248" s="156"/>
      <c r="C248" s="183"/>
      <c r="D248" s="156"/>
      <c r="E248" s="156"/>
      <c r="F248" s="188"/>
      <c r="G248" s="156"/>
    </row>
    <row r="249" spans="1:7" ht="14.25">
      <c r="A249" s="156"/>
      <c r="B249" s="156"/>
      <c r="C249" s="183"/>
      <c r="D249" s="156"/>
      <c r="E249" s="156"/>
      <c r="F249" s="188"/>
      <c r="G249" s="156"/>
    </row>
    <row r="250" spans="1:7" ht="14.25">
      <c r="A250" s="156"/>
      <c r="B250" s="156"/>
      <c r="C250" s="183"/>
      <c r="D250" s="156"/>
      <c r="E250" s="156"/>
      <c r="F250" s="188"/>
      <c r="G250" s="156"/>
    </row>
    <row r="251" spans="1:7" ht="14.25">
      <c r="A251" s="156"/>
      <c r="B251" s="156"/>
      <c r="C251" s="183"/>
      <c r="D251" s="156"/>
      <c r="E251" s="156"/>
      <c r="F251" s="188"/>
      <c r="G251" s="156"/>
    </row>
    <row r="252" spans="1:7" ht="14.25">
      <c r="A252" s="156"/>
      <c r="B252" s="156"/>
      <c r="C252" s="183"/>
      <c r="D252" s="156"/>
      <c r="E252" s="156"/>
      <c r="F252" s="188"/>
      <c r="G252" s="156"/>
    </row>
    <row r="253" spans="1:7" ht="14.25">
      <c r="A253" s="156"/>
      <c r="B253" s="156"/>
      <c r="C253" s="183"/>
      <c r="D253" s="156"/>
      <c r="E253" s="156"/>
      <c r="F253" s="188"/>
      <c r="G253" s="156"/>
    </row>
    <row r="254" spans="1:7" ht="14.25">
      <c r="A254" s="156"/>
      <c r="B254" s="156"/>
      <c r="C254" s="183"/>
      <c r="D254" s="156"/>
      <c r="E254" s="156"/>
      <c r="F254" s="188"/>
      <c r="G254" s="156"/>
    </row>
    <row r="255" spans="1:7" ht="14.25">
      <c r="A255" s="156"/>
      <c r="B255" s="156"/>
      <c r="C255" s="183"/>
      <c r="D255" s="156"/>
      <c r="E255" s="156"/>
      <c r="F255" s="188"/>
      <c r="G255" s="156"/>
    </row>
    <row r="256" spans="1:7" ht="14.25">
      <c r="A256" s="156"/>
      <c r="B256" s="156"/>
      <c r="C256" s="183"/>
      <c r="D256" s="156"/>
      <c r="E256" s="156"/>
      <c r="F256" s="188"/>
      <c r="G256" s="156"/>
    </row>
    <row r="257" spans="1:7" ht="14.25">
      <c r="A257" s="156"/>
      <c r="B257" s="156"/>
      <c r="C257" s="183"/>
      <c r="D257" s="156"/>
      <c r="E257" s="156"/>
      <c r="F257" s="188"/>
      <c r="G257" s="156"/>
    </row>
    <row r="258" spans="1:7" ht="14.25">
      <c r="A258" s="156"/>
      <c r="B258" s="156"/>
      <c r="C258" s="183"/>
      <c r="D258" s="156"/>
      <c r="E258" s="156"/>
      <c r="F258" s="188"/>
      <c r="G258" s="156"/>
    </row>
    <row r="259" spans="1:7" ht="14.25">
      <c r="A259" s="156"/>
      <c r="B259" s="156"/>
      <c r="C259" s="183"/>
      <c r="D259" s="156"/>
      <c r="E259" s="156"/>
      <c r="F259" s="188"/>
      <c r="G259" s="156"/>
    </row>
    <row r="260" spans="1:7" ht="14.25">
      <c r="A260" s="156"/>
      <c r="B260" s="156"/>
      <c r="C260" s="183"/>
      <c r="D260" s="156"/>
      <c r="E260" s="156"/>
      <c r="F260" s="188"/>
      <c r="G260" s="156"/>
    </row>
    <row r="261" spans="1:7" ht="14.25">
      <c r="A261" s="156"/>
      <c r="B261" s="156"/>
      <c r="C261" s="183"/>
      <c r="D261" s="156"/>
      <c r="E261" s="156"/>
      <c r="F261" s="188"/>
      <c r="G261" s="156"/>
    </row>
    <row r="262" spans="1:7" ht="14.25">
      <c r="A262" s="156"/>
      <c r="B262" s="156"/>
      <c r="C262" s="183"/>
      <c r="D262" s="156"/>
      <c r="E262" s="156"/>
      <c r="F262" s="188"/>
      <c r="G262" s="156"/>
    </row>
    <row r="263" spans="1:7" ht="14.25">
      <c r="A263" s="156"/>
      <c r="B263" s="156"/>
      <c r="C263" s="183"/>
      <c r="D263" s="156"/>
      <c r="E263" s="156"/>
      <c r="F263" s="188"/>
      <c r="G263" s="156"/>
    </row>
    <row r="264" spans="1:7" ht="14.25">
      <c r="A264" s="156"/>
      <c r="B264" s="156"/>
      <c r="C264" s="183"/>
      <c r="D264" s="156"/>
      <c r="E264" s="156"/>
      <c r="F264" s="188"/>
      <c r="G264" s="156"/>
    </row>
    <row r="265" spans="1:7" ht="14.25">
      <c r="A265" s="156"/>
      <c r="B265" s="156"/>
      <c r="C265" s="183"/>
      <c r="D265" s="156"/>
      <c r="E265" s="156"/>
      <c r="F265" s="188"/>
      <c r="G265" s="156"/>
    </row>
    <row r="266" spans="1:7" ht="14.25">
      <c r="A266" s="156"/>
      <c r="B266" s="156"/>
      <c r="C266" s="183"/>
      <c r="D266" s="156"/>
      <c r="E266" s="156"/>
      <c r="F266" s="188"/>
      <c r="G266" s="156"/>
    </row>
    <row r="267" spans="1:7" ht="14.25">
      <c r="A267" s="156"/>
      <c r="B267" s="156"/>
      <c r="C267" s="183"/>
      <c r="D267" s="156"/>
      <c r="E267" s="156"/>
      <c r="F267" s="188"/>
      <c r="G267" s="156"/>
    </row>
    <row r="268" spans="1:7" ht="14.25">
      <c r="A268" s="156"/>
      <c r="B268" s="156"/>
      <c r="C268" s="183"/>
      <c r="D268" s="156"/>
      <c r="E268" s="156"/>
      <c r="F268" s="188"/>
      <c r="G268" s="156"/>
    </row>
    <row r="269" spans="1:7" ht="14.25">
      <c r="A269" s="156"/>
      <c r="B269" s="156"/>
      <c r="C269" s="183"/>
      <c r="D269" s="156"/>
      <c r="E269" s="156"/>
      <c r="F269" s="188"/>
      <c r="G269" s="156"/>
    </row>
    <row r="270" spans="1:7" ht="14.25">
      <c r="A270" s="156"/>
      <c r="B270" s="156"/>
      <c r="C270" s="183"/>
      <c r="D270" s="156"/>
      <c r="E270" s="156"/>
      <c r="F270" s="188"/>
      <c r="G270" s="156"/>
    </row>
    <row r="271" spans="1:7" ht="14.25">
      <c r="A271" s="156"/>
      <c r="B271" s="156"/>
      <c r="C271" s="183"/>
      <c r="D271" s="156"/>
      <c r="E271" s="156"/>
      <c r="F271" s="188"/>
      <c r="G271" s="156"/>
    </row>
    <row r="272" spans="1:7" ht="14.25">
      <c r="A272" s="156"/>
      <c r="B272" s="156"/>
      <c r="C272" s="183"/>
      <c r="D272" s="156"/>
      <c r="E272" s="156"/>
      <c r="F272" s="188"/>
      <c r="G272" s="156"/>
    </row>
    <row r="273" spans="1:7" ht="14.25">
      <c r="A273" s="156"/>
      <c r="B273" s="156"/>
      <c r="C273" s="183"/>
      <c r="D273" s="156"/>
      <c r="E273" s="156"/>
      <c r="F273" s="188"/>
      <c r="G273" s="156"/>
    </row>
    <row r="274" spans="1:7" ht="14.25">
      <c r="A274" s="156"/>
      <c r="B274" s="156"/>
      <c r="C274" s="183"/>
      <c r="D274" s="156"/>
      <c r="E274" s="156"/>
      <c r="F274" s="188"/>
      <c r="G274" s="156"/>
    </row>
    <row r="275" spans="1:7" ht="14.25">
      <c r="A275" s="156"/>
      <c r="B275" s="156"/>
      <c r="C275" s="183"/>
      <c r="D275" s="156"/>
      <c r="E275" s="156"/>
      <c r="F275" s="188"/>
      <c r="G275" s="156"/>
    </row>
    <row r="276" spans="1:7" ht="14.25">
      <c r="A276" s="156"/>
      <c r="B276" s="156"/>
      <c r="C276" s="183"/>
      <c r="D276" s="156"/>
      <c r="E276" s="156"/>
      <c r="F276" s="188"/>
      <c r="G276" s="156"/>
    </row>
    <row r="277" spans="1:7" ht="14.25">
      <c r="A277" s="156"/>
      <c r="B277" s="156"/>
      <c r="C277" s="183"/>
      <c r="D277" s="156"/>
      <c r="E277" s="156"/>
      <c r="F277" s="188"/>
      <c r="G277" s="156"/>
    </row>
    <row r="278" spans="1:7" ht="14.25">
      <c r="A278" s="156"/>
      <c r="B278" s="156"/>
      <c r="C278" s="183"/>
      <c r="D278" s="156"/>
      <c r="E278" s="156"/>
      <c r="F278" s="188"/>
      <c r="G278" s="156"/>
    </row>
    <row r="279" spans="1:7" ht="14.25">
      <c r="A279" s="156"/>
      <c r="B279" s="156"/>
      <c r="C279" s="183"/>
      <c r="D279" s="156"/>
      <c r="E279" s="156"/>
      <c r="F279" s="188"/>
      <c r="G279" s="156"/>
    </row>
    <row r="280" spans="1:7" ht="14.25">
      <c r="A280" s="156"/>
      <c r="B280" s="156"/>
      <c r="C280" s="183"/>
      <c r="D280" s="156"/>
      <c r="E280" s="156"/>
      <c r="F280" s="188"/>
      <c r="G280" s="156"/>
    </row>
    <row r="281" spans="1:7" ht="14.25">
      <c r="A281" s="156"/>
      <c r="B281" s="156"/>
      <c r="C281" s="183"/>
      <c r="D281" s="156"/>
      <c r="E281" s="156"/>
      <c r="F281" s="188"/>
      <c r="G281" s="156"/>
    </row>
    <row r="282" spans="1:7" ht="14.25">
      <c r="A282" s="156"/>
      <c r="B282" s="156"/>
      <c r="C282" s="183"/>
      <c r="D282" s="156"/>
      <c r="E282" s="156"/>
      <c r="F282" s="188"/>
      <c r="G282" s="156"/>
    </row>
    <row r="283" spans="1:7" ht="14.25">
      <c r="A283" s="156"/>
      <c r="B283" s="156"/>
      <c r="C283" s="183"/>
      <c r="D283" s="156"/>
      <c r="E283" s="156"/>
      <c r="F283" s="188"/>
      <c r="G283" s="156"/>
    </row>
    <row r="284" spans="1:7" ht="14.25">
      <c r="A284" s="156"/>
      <c r="B284" s="156"/>
      <c r="C284" s="183"/>
      <c r="D284" s="156"/>
      <c r="E284" s="156"/>
      <c r="F284" s="188"/>
      <c r="G284" s="156"/>
    </row>
    <row r="285" spans="1:7" ht="14.25">
      <c r="A285" s="156"/>
      <c r="B285" s="156"/>
      <c r="C285" s="183"/>
      <c r="D285" s="156"/>
      <c r="E285" s="156"/>
      <c r="F285" s="188"/>
      <c r="G285" s="156"/>
    </row>
    <row r="286" spans="1:7" ht="14.25">
      <c r="A286" s="156"/>
      <c r="B286" s="156"/>
      <c r="C286" s="183"/>
      <c r="D286" s="156"/>
      <c r="E286" s="156"/>
      <c r="F286" s="188"/>
      <c r="G286" s="156"/>
    </row>
    <row r="287" spans="1:7" ht="14.25">
      <c r="A287" s="156"/>
      <c r="B287" s="156"/>
      <c r="C287" s="183"/>
      <c r="D287" s="156"/>
      <c r="E287" s="156"/>
      <c r="F287" s="188"/>
      <c r="G287" s="156"/>
    </row>
    <row r="288" spans="1:7" ht="14.25">
      <c r="A288" s="156"/>
      <c r="B288" s="156"/>
      <c r="C288" s="183"/>
      <c r="D288" s="156"/>
      <c r="E288" s="156"/>
      <c r="F288" s="188"/>
      <c r="G288" s="156"/>
    </row>
    <row r="289" spans="1:7" ht="14.25">
      <c r="A289" s="156"/>
      <c r="B289" s="156"/>
      <c r="C289" s="183"/>
      <c r="D289" s="156"/>
      <c r="E289" s="156"/>
      <c r="F289" s="188"/>
      <c r="G289" s="156"/>
    </row>
    <row r="290" spans="1:7" ht="14.25">
      <c r="A290" s="156"/>
      <c r="B290" s="156"/>
      <c r="C290" s="183"/>
      <c r="D290" s="156"/>
      <c r="E290" s="156"/>
      <c r="F290" s="188"/>
      <c r="G290" s="156"/>
    </row>
    <row r="291" spans="1:7" ht="14.25">
      <c r="A291" s="156"/>
      <c r="B291" s="156"/>
      <c r="C291" s="183"/>
      <c r="D291" s="156"/>
      <c r="E291" s="156"/>
      <c r="F291" s="188"/>
      <c r="G291" s="156"/>
    </row>
    <row r="292" spans="1:7" ht="14.25">
      <c r="A292" s="156"/>
      <c r="B292" s="156"/>
      <c r="C292" s="183"/>
      <c r="D292" s="156"/>
      <c r="E292" s="156"/>
      <c r="F292" s="188"/>
      <c r="G292" s="156"/>
    </row>
    <row r="293" spans="1:7" ht="14.25">
      <c r="A293" s="156"/>
      <c r="B293" s="156"/>
      <c r="C293" s="183"/>
      <c r="D293" s="156"/>
      <c r="E293" s="156"/>
      <c r="F293" s="188"/>
      <c r="G293" s="156"/>
    </row>
    <row r="294" spans="1:7" ht="14.25">
      <c r="A294" s="156"/>
      <c r="B294" s="156"/>
      <c r="C294" s="183"/>
      <c r="D294" s="156"/>
      <c r="E294" s="156"/>
      <c r="F294" s="188"/>
      <c r="G294" s="156"/>
    </row>
    <row r="295" spans="1:7" ht="14.25">
      <c r="A295" s="156"/>
      <c r="B295" s="156"/>
      <c r="C295" s="183"/>
      <c r="D295" s="156"/>
      <c r="E295" s="156"/>
      <c r="F295" s="188"/>
      <c r="G295" s="156"/>
    </row>
    <row r="296" spans="1:7" ht="14.25">
      <c r="A296" s="156"/>
      <c r="B296" s="156"/>
      <c r="C296" s="183"/>
      <c r="D296" s="156"/>
      <c r="E296" s="156"/>
      <c r="F296" s="188"/>
      <c r="G296" s="156"/>
    </row>
    <row r="297" spans="1:7" ht="14.25">
      <c r="A297" s="156"/>
      <c r="B297" s="156"/>
      <c r="C297" s="183"/>
      <c r="D297" s="156"/>
      <c r="E297" s="156"/>
      <c r="F297" s="188"/>
      <c r="G297" s="156"/>
    </row>
    <row r="298" spans="1:7" ht="14.25">
      <c r="A298" s="156"/>
      <c r="B298" s="156"/>
      <c r="C298" s="183"/>
      <c r="D298" s="156"/>
      <c r="E298" s="156"/>
      <c r="F298" s="188"/>
      <c r="G298" s="156"/>
    </row>
    <row r="299" spans="1:7" ht="14.25">
      <c r="A299" s="156"/>
      <c r="B299" s="156"/>
      <c r="C299" s="183"/>
      <c r="D299" s="156"/>
      <c r="E299" s="156"/>
      <c r="F299" s="188"/>
      <c r="G299" s="156"/>
    </row>
    <row r="300" spans="1:7" ht="14.25">
      <c r="A300" s="156"/>
      <c r="B300" s="156"/>
      <c r="C300" s="183"/>
      <c r="D300" s="156"/>
      <c r="E300" s="156"/>
      <c r="F300" s="188"/>
      <c r="G300" s="156"/>
    </row>
    <row r="301" spans="1:7" ht="14.25">
      <c r="A301" s="156"/>
      <c r="B301" s="156"/>
      <c r="C301" s="183"/>
      <c r="D301" s="156"/>
      <c r="E301" s="156"/>
      <c r="F301" s="188"/>
      <c r="G301" s="156"/>
    </row>
    <row r="302" spans="1:7" ht="14.25">
      <c r="A302" s="156"/>
      <c r="B302" s="156"/>
      <c r="C302" s="183"/>
      <c r="D302" s="156"/>
      <c r="E302" s="156"/>
      <c r="F302" s="188"/>
      <c r="G302" s="156"/>
    </row>
    <row r="303" spans="1:7" ht="14.25">
      <c r="A303" s="156"/>
      <c r="B303" s="156"/>
      <c r="C303" s="183"/>
      <c r="D303" s="156"/>
      <c r="E303" s="156"/>
      <c r="F303" s="188"/>
      <c r="G303" s="156"/>
    </row>
    <row r="304" spans="1:7" ht="14.25">
      <c r="A304" s="156"/>
      <c r="B304" s="156"/>
      <c r="C304" s="183"/>
      <c r="D304" s="156"/>
      <c r="E304" s="156"/>
      <c r="F304" s="188"/>
      <c r="G304" s="156"/>
    </row>
    <row r="305" spans="1:7" ht="14.25">
      <c r="A305" s="156"/>
      <c r="B305" s="156"/>
      <c r="C305" s="183"/>
      <c r="D305" s="156"/>
      <c r="E305" s="156"/>
      <c r="F305" s="188"/>
      <c r="G305" s="156"/>
    </row>
    <row r="306" spans="1:7" ht="14.25">
      <c r="A306" s="156"/>
      <c r="B306" s="156"/>
      <c r="C306" s="183"/>
      <c r="D306" s="156"/>
      <c r="E306" s="156"/>
      <c r="F306" s="188"/>
      <c r="G306" s="156"/>
    </row>
    <row r="307" spans="1:7" ht="14.25">
      <c r="A307" s="156"/>
      <c r="B307" s="156"/>
      <c r="C307" s="183"/>
      <c r="D307" s="156"/>
      <c r="E307" s="156"/>
      <c r="F307" s="188"/>
      <c r="G307" s="156"/>
    </row>
    <row r="308" spans="1:7" ht="14.25">
      <c r="A308" s="156"/>
      <c r="B308" s="156"/>
      <c r="C308" s="183"/>
      <c r="D308" s="156"/>
      <c r="E308" s="156"/>
      <c r="F308" s="188"/>
      <c r="G308" s="156"/>
    </row>
    <row r="309" spans="1:7" ht="14.25">
      <c r="A309" s="156"/>
      <c r="B309" s="156"/>
      <c r="C309" s="183"/>
      <c r="D309" s="156"/>
      <c r="E309" s="156"/>
      <c r="F309" s="188"/>
      <c r="G309" s="156"/>
    </row>
    <row r="310" spans="1:7" ht="14.25">
      <c r="A310" s="156"/>
      <c r="B310" s="156"/>
      <c r="C310" s="183"/>
      <c r="D310" s="156"/>
      <c r="E310" s="156"/>
      <c r="F310" s="188"/>
      <c r="G310" s="156"/>
    </row>
    <row r="311" spans="1:7" ht="14.25">
      <c r="A311" s="156"/>
      <c r="B311" s="156"/>
      <c r="C311" s="183"/>
      <c r="D311" s="156"/>
      <c r="E311" s="156"/>
      <c r="F311" s="188"/>
      <c r="G311" s="156"/>
    </row>
    <row r="312" spans="1:7" ht="14.25">
      <c r="A312" s="156"/>
      <c r="B312" s="156"/>
      <c r="C312" s="183"/>
      <c r="D312" s="156"/>
      <c r="E312" s="156"/>
      <c r="F312" s="188"/>
      <c r="G312" s="156"/>
    </row>
    <row r="313" spans="1:7" ht="14.25">
      <c r="A313" s="156"/>
      <c r="B313" s="156"/>
      <c r="C313" s="183"/>
      <c r="D313" s="156"/>
      <c r="E313" s="156"/>
      <c r="F313" s="188"/>
      <c r="G313" s="156"/>
    </row>
    <row r="314" spans="1:7" ht="14.25">
      <c r="A314" s="156"/>
      <c r="B314" s="156"/>
      <c r="C314" s="183"/>
      <c r="D314" s="156"/>
      <c r="E314" s="156"/>
      <c r="F314" s="188"/>
      <c r="G314" s="156"/>
    </row>
    <row r="315" spans="1:7" ht="14.25">
      <c r="A315" s="156"/>
      <c r="B315" s="156"/>
      <c r="C315" s="183"/>
      <c r="D315" s="156"/>
      <c r="E315" s="156"/>
      <c r="F315" s="188"/>
      <c r="G315" s="156"/>
    </row>
    <row r="316" spans="1:7" ht="14.25">
      <c r="A316" s="156"/>
      <c r="B316" s="156"/>
      <c r="C316" s="183"/>
      <c r="D316" s="156"/>
      <c r="E316" s="156"/>
      <c r="F316" s="188"/>
      <c r="G316" s="156"/>
    </row>
    <row r="317" spans="1:7" ht="14.25">
      <c r="A317" s="156"/>
      <c r="B317" s="156"/>
      <c r="C317" s="183"/>
      <c r="D317" s="156"/>
      <c r="E317" s="156"/>
      <c r="F317" s="188"/>
      <c r="G317" s="156"/>
    </row>
    <row r="318" spans="1:7" ht="14.25">
      <c r="A318" s="156"/>
      <c r="B318" s="156"/>
      <c r="C318" s="183"/>
      <c r="D318" s="156"/>
      <c r="E318" s="156"/>
      <c r="F318" s="188"/>
      <c r="G318" s="156"/>
    </row>
    <row r="319" spans="1:7" ht="14.25">
      <c r="A319" s="156"/>
      <c r="B319" s="156"/>
      <c r="C319" s="183"/>
      <c r="D319" s="156"/>
      <c r="E319" s="156"/>
      <c r="F319" s="188"/>
      <c r="G319" s="156"/>
    </row>
    <row r="320" spans="1:7" ht="14.25">
      <c r="A320" s="156"/>
      <c r="B320" s="156"/>
      <c r="C320" s="183"/>
      <c r="D320" s="156"/>
      <c r="E320" s="156"/>
      <c r="F320" s="188"/>
      <c r="G320" s="156"/>
    </row>
    <row r="321" spans="1:7" ht="14.25">
      <c r="A321" s="156"/>
      <c r="B321" s="156"/>
      <c r="C321" s="183"/>
      <c r="D321" s="156"/>
      <c r="E321" s="156"/>
      <c r="F321" s="188"/>
      <c r="G321" s="156"/>
    </row>
    <row r="322" spans="1:7" ht="14.25">
      <c r="A322" s="156"/>
      <c r="B322" s="156"/>
      <c r="C322" s="183"/>
      <c r="D322" s="156"/>
      <c r="E322" s="156"/>
      <c r="F322" s="188"/>
      <c r="G322" s="156"/>
    </row>
    <row r="323" spans="1:7" ht="14.25">
      <c r="A323" s="156"/>
      <c r="B323" s="156"/>
      <c r="C323" s="183"/>
      <c r="D323" s="156"/>
      <c r="E323" s="156"/>
      <c r="F323" s="188"/>
      <c r="G323" s="156"/>
    </row>
    <row r="324" spans="1:7" ht="14.25">
      <c r="A324" s="156"/>
      <c r="B324" s="156"/>
      <c r="C324" s="183"/>
      <c r="D324" s="156"/>
      <c r="E324" s="156"/>
      <c r="F324" s="188"/>
      <c r="G324" s="156"/>
    </row>
    <row r="325" spans="1:7" ht="14.25">
      <c r="A325" s="156"/>
      <c r="B325" s="156"/>
      <c r="C325" s="183"/>
      <c r="D325" s="156"/>
      <c r="E325" s="156"/>
      <c r="F325" s="188"/>
      <c r="G325" s="156"/>
    </row>
    <row r="326" spans="1:7" ht="14.25">
      <c r="A326" s="156"/>
      <c r="B326" s="156"/>
      <c r="C326" s="183"/>
      <c r="D326" s="156"/>
      <c r="E326" s="156"/>
      <c r="F326" s="188"/>
      <c r="G326" s="156"/>
    </row>
    <row r="327" spans="1:7" ht="14.25">
      <c r="A327" s="156"/>
      <c r="B327" s="156"/>
      <c r="C327" s="183"/>
      <c r="D327" s="156"/>
      <c r="E327" s="156"/>
      <c r="F327" s="188"/>
      <c r="G327" s="156"/>
    </row>
    <row r="328" spans="1:7" ht="14.25">
      <c r="A328" s="156"/>
      <c r="B328" s="156"/>
      <c r="C328" s="183"/>
      <c r="D328" s="156"/>
      <c r="E328" s="156"/>
      <c r="F328" s="188"/>
      <c r="G328" s="156"/>
    </row>
    <row r="329" spans="1:7" ht="14.25">
      <c r="A329" s="156"/>
      <c r="B329" s="156"/>
      <c r="C329" s="183"/>
      <c r="D329" s="156"/>
      <c r="E329" s="156"/>
      <c r="F329" s="188"/>
      <c r="G329" s="156"/>
    </row>
    <row r="330" spans="1:7" ht="14.25">
      <c r="A330" s="156"/>
      <c r="B330" s="156"/>
      <c r="C330" s="183"/>
      <c r="D330" s="156"/>
      <c r="E330" s="156"/>
      <c r="F330" s="188"/>
      <c r="G330" s="156"/>
    </row>
    <row r="331" spans="1:7" ht="14.25">
      <c r="A331" s="156"/>
      <c r="B331" s="156"/>
      <c r="C331" s="183"/>
      <c r="D331" s="156"/>
      <c r="E331" s="156"/>
      <c r="F331" s="188"/>
      <c r="G331" s="156"/>
    </row>
    <row r="332" spans="1:7" ht="14.25">
      <c r="A332" s="156"/>
      <c r="B332" s="156"/>
      <c r="C332" s="183"/>
      <c r="D332" s="156"/>
      <c r="E332" s="156"/>
      <c r="F332" s="188"/>
      <c r="G332" s="156"/>
    </row>
    <row r="333" spans="1:7" ht="14.25">
      <c r="A333" s="156"/>
      <c r="B333" s="156"/>
      <c r="C333" s="183"/>
      <c r="D333" s="156"/>
      <c r="E333" s="156"/>
      <c r="F333" s="188"/>
      <c r="G333" s="156"/>
    </row>
    <row r="334" spans="1:7" ht="14.25">
      <c r="A334" s="156"/>
      <c r="B334" s="156"/>
      <c r="C334" s="183"/>
      <c r="D334" s="156"/>
      <c r="E334" s="156"/>
      <c r="F334" s="188"/>
      <c r="G334" s="156"/>
    </row>
    <row r="335" spans="1:7" ht="14.25">
      <c r="A335" s="156"/>
      <c r="B335" s="156"/>
      <c r="C335" s="183"/>
      <c r="D335" s="156"/>
      <c r="E335" s="156"/>
      <c r="F335" s="188"/>
      <c r="G335" s="156"/>
    </row>
    <row r="336" spans="1:7" ht="14.25">
      <c r="A336" s="156"/>
      <c r="B336" s="156"/>
      <c r="C336" s="183"/>
      <c r="D336" s="156"/>
      <c r="E336" s="156"/>
      <c r="F336" s="188"/>
      <c r="G336" s="156"/>
    </row>
    <row r="337" spans="1:7" ht="14.25">
      <c r="A337" s="156"/>
      <c r="B337" s="156"/>
      <c r="C337" s="183"/>
      <c r="D337" s="156"/>
      <c r="E337" s="156"/>
      <c r="F337" s="188"/>
      <c r="G337" s="156"/>
    </row>
    <row r="338" spans="1:7" ht="14.25">
      <c r="A338" s="156"/>
      <c r="B338" s="156"/>
      <c r="C338" s="183"/>
      <c r="D338" s="156"/>
      <c r="E338" s="156"/>
      <c r="F338" s="188"/>
      <c r="G338" s="156"/>
    </row>
    <row r="339" spans="1:7" ht="14.25">
      <c r="A339" s="156"/>
      <c r="B339" s="156"/>
      <c r="C339" s="183"/>
      <c r="D339" s="156"/>
      <c r="E339" s="156"/>
      <c r="F339" s="188"/>
      <c r="G339" s="156"/>
    </row>
    <row r="340" spans="1:7" ht="14.25">
      <c r="A340" s="156"/>
      <c r="B340" s="156"/>
      <c r="C340" s="183"/>
      <c r="D340" s="156"/>
      <c r="E340" s="156"/>
      <c r="F340" s="188"/>
      <c r="G340" s="156"/>
    </row>
    <row r="341" spans="1:7" ht="14.25">
      <c r="A341" s="156"/>
      <c r="B341" s="156"/>
      <c r="C341" s="183"/>
      <c r="D341" s="156"/>
      <c r="E341" s="156"/>
      <c r="F341" s="188"/>
      <c r="G341" s="156"/>
    </row>
    <row r="342" spans="1:7" ht="14.25">
      <c r="A342" s="156"/>
      <c r="B342" s="156"/>
      <c r="C342" s="183"/>
      <c r="D342" s="156"/>
      <c r="E342" s="156"/>
      <c r="F342" s="188"/>
      <c r="G342" s="156"/>
    </row>
    <row r="343" spans="1:7" ht="14.25">
      <c r="A343" s="156"/>
      <c r="B343" s="156"/>
      <c r="C343" s="183"/>
      <c r="D343" s="156"/>
      <c r="E343" s="156"/>
      <c r="F343" s="188"/>
      <c r="G343" s="156"/>
    </row>
    <row r="344" spans="1:7" ht="14.25">
      <c r="A344" s="156"/>
      <c r="B344" s="156"/>
      <c r="C344" s="183"/>
      <c r="D344" s="156"/>
      <c r="E344" s="156"/>
      <c r="F344" s="188"/>
      <c r="G344" s="156"/>
    </row>
    <row r="345" spans="1:7" ht="14.25">
      <c r="A345" s="156"/>
      <c r="B345" s="156"/>
      <c r="C345" s="183"/>
      <c r="D345" s="156"/>
      <c r="E345" s="156"/>
      <c r="F345" s="188"/>
      <c r="G345" s="156"/>
    </row>
    <row r="346" spans="1:7" ht="14.25">
      <c r="A346" s="156"/>
      <c r="B346" s="156"/>
      <c r="C346" s="183"/>
      <c r="D346" s="156"/>
      <c r="E346" s="156"/>
      <c r="F346" s="188"/>
      <c r="G346" s="156"/>
    </row>
    <row r="347" spans="1:7" ht="14.25">
      <c r="A347" s="156"/>
      <c r="B347" s="156"/>
      <c r="C347" s="183"/>
      <c r="D347" s="156"/>
      <c r="E347" s="156"/>
      <c r="F347" s="188"/>
      <c r="G347" s="156"/>
    </row>
    <row r="348" spans="1:7" ht="14.25">
      <c r="A348" s="156"/>
      <c r="B348" s="156"/>
      <c r="C348" s="183"/>
      <c r="D348" s="156"/>
      <c r="E348" s="156"/>
      <c r="F348" s="188"/>
      <c r="G348" s="156"/>
    </row>
    <row r="349" spans="1:7" ht="14.25">
      <c r="A349" s="156"/>
      <c r="B349" s="156"/>
      <c r="C349" s="183"/>
      <c r="D349" s="156"/>
      <c r="E349" s="156"/>
      <c r="F349" s="188"/>
      <c r="G349" s="156"/>
    </row>
    <row r="350" spans="1:7" ht="14.25">
      <c r="A350" s="156"/>
      <c r="B350" s="156"/>
      <c r="C350" s="183"/>
      <c r="D350" s="156"/>
      <c r="E350" s="156"/>
      <c r="F350" s="188"/>
      <c r="G350" s="156"/>
    </row>
    <row r="351" spans="1:7" ht="14.25">
      <c r="A351" s="156"/>
      <c r="B351" s="156"/>
      <c r="C351" s="183"/>
      <c r="D351" s="156"/>
      <c r="E351" s="156"/>
      <c r="F351" s="188"/>
      <c r="G351" s="156"/>
    </row>
    <row r="352" spans="1:7" ht="14.25">
      <c r="A352" s="156"/>
      <c r="B352" s="156"/>
      <c r="C352" s="183"/>
      <c r="D352" s="156"/>
      <c r="E352" s="156"/>
      <c r="F352" s="188"/>
      <c r="G352" s="156"/>
    </row>
    <row r="353" spans="1:7" ht="14.25">
      <c r="A353" s="156"/>
      <c r="B353" s="156"/>
      <c r="C353" s="183"/>
      <c r="D353" s="156"/>
      <c r="E353" s="156"/>
      <c r="F353" s="188"/>
      <c r="G353" s="156"/>
    </row>
    <row r="354" spans="1:7" ht="14.25">
      <c r="A354" s="156"/>
      <c r="B354" s="156"/>
      <c r="C354" s="183"/>
      <c r="D354" s="156"/>
      <c r="E354" s="156"/>
      <c r="F354" s="188"/>
      <c r="G354" s="156"/>
    </row>
    <row r="355" spans="1:7" ht="14.25">
      <c r="A355" s="156"/>
      <c r="B355" s="156"/>
      <c r="C355" s="183"/>
      <c r="D355" s="156"/>
      <c r="E355" s="156"/>
      <c r="F355" s="188"/>
      <c r="G355" s="156"/>
    </row>
    <row r="356" spans="1:7" ht="14.25">
      <c r="A356" s="156"/>
      <c r="B356" s="156"/>
      <c r="C356" s="183"/>
      <c r="D356" s="156"/>
      <c r="E356" s="156"/>
      <c r="F356" s="188"/>
      <c r="G356" s="156"/>
    </row>
    <row r="357" spans="1:7" ht="14.25">
      <c r="A357" s="156"/>
      <c r="B357" s="156"/>
      <c r="C357" s="183"/>
      <c r="D357" s="156"/>
      <c r="E357" s="156"/>
      <c r="F357" s="188"/>
      <c r="G357" s="156"/>
    </row>
    <row r="358" spans="1:7" ht="14.25">
      <c r="A358" s="156"/>
      <c r="B358" s="156"/>
      <c r="C358" s="183"/>
      <c r="D358" s="156"/>
      <c r="E358" s="156"/>
      <c r="F358" s="188"/>
      <c r="G358" s="156"/>
    </row>
    <row r="359" spans="1:7" ht="14.25">
      <c r="A359" s="156"/>
      <c r="B359" s="156"/>
      <c r="C359" s="183"/>
      <c r="D359" s="156"/>
      <c r="E359" s="156"/>
      <c r="F359" s="188"/>
      <c r="G359" s="156"/>
    </row>
    <row r="360" spans="1:7" ht="14.25">
      <c r="A360" s="156"/>
      <c r="B360" s="156"/>
      <c r="C360" s="183"/>
      <c r="D360" s="156"/>
      <c r="E360" s="156"/>
      <c r="F360" s="188"/>
      <c r="G360" s="156"/>
    </row>
    <row r="361" spans="1:7" ht="14.25">
      <c r="A361" s="156"/>
      <c r="B361" s="156"/>
      <c r="C361" s="183"/>
      <c r="D361" s="156"/>
      <c r="E361" s="156"/>
      <c r="F361" s="188"/>
      <c r="G361" s="156"/>
    </row>
    <row r="362" spans="1:7" ht="14.25">
      <c r="A362" s="156"/>
      <c r="B362" s="156"/>
      <c r="C362" s="183"/>
      <c r="D362" s="156"/>
      <c r="E362" s="156"/>
      <c r="F362" s="188"/>
      <c r="G362" s="156"/>
    </row>
    <row r="363" spans="1:7" ht="14.25">
      <c r="A363" s="156"/>
      <c r="B363" s="156"/>
      <c r="C363" s="183"/>
      <c r="D363" s="156"/>
      <c r="E363" s="156"/>
      <c r="F363" s="188"/>
      <c r="G363" s="156"/>
    </row>
    <row r="364" spans="1:7" ht="14.25">
      <c r="A364" s="156"/>
      <c r="B364" s="156"/>
      <c r="C364" s="183"/>
      <c r="D364" s="156"/>
      <c r="E364" s="156"/>
      <c r="F364" s="188"/>
      <c r="G364" s="156"/>
    </row>
    <row r="365" spans="1:7" ht="14.25">
      <c r="A365" s="156"/>
      <c r="B365" s="156"/>
      <c r="C365" s="183"/>
      <c r="D365" s="156"/>
      <c r="E365" s="156"/>
      <c r="F365" s="188"/>
      <c r="G365" s="156"/>
    </row>
    <row r="366" spans="1:7" ht="14.25">
      <c r="A366" s="156"/>
      <c r="B366" s="156"/>
      <c r="C366" s="183"/>
      <c r="D366" s="156"/>
      <c r="E366" s="156"/>
      <c r="F366" s="188"/>
      <c r="G366" s="156"/>
    </row>
    <row r="367" spans="1:7" ht="14.25">
      <c r="A367" s="156"/>
      <c r="B367" s="156"/>
      <c r="C367" s="183"/>
      <c r="D367" s="156"/>
      <c r="E367" s="156"/>
      <c r="F367" s="188"/>
      <c r="G367" s="156"/>
    </row>
    <row r="368" spans="1:7" ht="14.25">
      <c r="A368" s="156"/>
      <c r="B368" s="156"/>
      <c r="C368" s="183"/>
      <c r="D368" s="156"/>
      <c r="E368" s="156"/>
      <c r="F368" s="188"/>
      <c r="G368" s="156"/>
    </row>
    <row r="369" spans="1:7" ht="14.25">
      <c r="A369" s="156"/>
      <c r="B369" s="156"/>
      <c r="C369" s="183"/>
      <c r="D369" s="156"/>
      <c r="E369" s="156"/>
      <c r="F369" s="188"/>
      <c r="G369" s="156"/>
    </row>
    <row r="370" spans="1:7" ht="14.25">
      <c r="A370" s="156"/>
      <c r="B370" s="156"/>
      <c r="C370" s="183"/>
      <c r="D370" s="156"/>
      <c r="E370" s="156"/>
      <c r="F370" s="188"/>
      <c r="G370" s="156"/>
    </row>
    <row r="371" spans="1:7" ht="14.25">
      <c r="A371" s="156"/>
      <c r="B371" s="156"/>
      <c r="C371" s="183"/>
      <c r="D371" s="156"/>
      <c r="E371" s="156"/>
      <c r="F371" s="188"/>
      <c r="G371" s="156"/>
    </row>
    <row r="372" spans="1:7" ht="14.25">
      <c r="A372" s="156"/>
      <c r="B372" s="156"/>
      <c r="C372" s="183"/>
      <c r="D372" s="156"/>
      <c r="E372" s="156"/>
      <c r="F372" s="188"/>
      <c r="G372" s="156"/>
    </row>
    <row r="373" spans="1:7" ht="14.25">
      <c r="A373" s="156"/>
      <c r="B373" s="156"/>
      <c r="C373" s="183"/>
      <c r="D373" s="156"/>
      <c r="E373" s="156"/>
      <c r="F373" s="188"/>
      <c r="G373" s="156"/>
    </row>
    <row r="374" spans="1:7" ht="14.25">
      <c r="A374" s="156"/>
      <c r="B374" s="156"/>
      <c r="C374" s="183"/>
      <c r="D374" s="156"/>
      <c r="E374" s="156"/>
      <c r="F374" s="188"/>
      <c r="G374" s="156"/>
    </row>
    <row r="375" spans="1:7" ht="14.25">
      <c r="A375" s="156"/>
      <c r="B375" s="156"/>
      <c r="C375" s="183"/>
      <c r="D375" s="156"/>
      <c r="E375" s="156"/>
      <c r="F375" s="188"/>
      <c r="G375" s="156"/>
    </row>
    <row r="376" spans="1:7" ht="14.25">
      <c r="A376" s="156"/>
      <c r="B376" s="156"/>
      <c r="C376" s="183"/>
      <c r="D376" s="156"/>
      <c r="E376" s="156"/>
      <c r="F376" s="188"/>
      <c r="G376" s="156"/>
    </row>
    <row r="377" spans="1:7" ht="14.25">
      <c r="A377" s="156"/>
      <c r="B377" s="156"/>
      <c r="C377" s="183"/>
      <c r="D377" s="156"/>
      <c r="E377" s="156"/>
      <c r="F377" s="188"/>
      <c r="G377" s="156"/>
    </row>
    <row r="378" spans="1:7" ht="14.25">
      <c r="A378" s="156"/>
      <c r="B378" s="156"/>
      <c r="C378" s="183"/>
      <c r="D378" s="156"/>
      <c r="E378" s="156"/>
      <c r="F378" s="188"/>
      <c r="G378" s="156"/>
    </row>
    <row r="379" spans="1:7" ht="14.25">
      <c r="A379" s="156"/>
      <c r="B379" s="156"/>
      <c r="C379" s="183"/>
      <c r="D379" s="156"/>
      <c r="E379" s="156"/>
      <c r="F379" s="188"/>
      <c r="G379" s="156"/>
    </row>
  </sheetData>
  <sheetProtection/>
  <mergeCells count="3">
    <mergeCell ref="A3:E3"/>
    <mergeCell ref="A1:F1"/>
    <mergeCell ref="A2:F2"/>
  </mergeCells>
  <printOptions/>
  <pageMargins left="0.7086614173228347" right="0.7086614173228347" top="0.7480314960629921" bottom="0.7480314960629921" header="0.31496062992125984" footer="0.31496062992125984"/>
  <pageSetup fitToHeight="0" fitToWidth="1" horizontalDpi="600" verticalDpi="600" orientation="landscape" scale="95" r:id="rId1"/>
  <headerFooter>
    <oddFooter>&amp;C&amp;P/&amp;N</oddFooter>
  </headerFooter>
  <rowBreaks count="1" manualBreakCount="1">
    <brk id="8" max="255" man="1"/>
  </rowBreaks>
</worksheet>
</file>

<file path=xl/worksheets/sheet5.xml><?xml version="1.0" encoding="utf-8"?>
<worksheet xmlns="http://schemas.openxmlformats.org/spreadsheetml/2006/main" xmlns:r="http://schemas.openxmlformats.org/officeDocument/2006/relationships">
  <dimension ref="A1:L73"/>
  <sheetViews>
    <sheetView showGridLines="0" zoomScaleSheetLayoutView="85" zoomScalePageLayoutView="0" workbookViewId="0" topLeftCell="A1">
      <selection activeCell="A71" sqref="A71:F71"/>
    </sheetView>
  </sheetViews>
  <sheetFormatPr defaultColWidth="9.00390625" defaultRowHeight="15"/>
  <cols>
    <col min="1" max="5" width="9.140625" style="39" customWidth="1"/>
    <col min="6" max="6" width="18.57421875" style="39" customWidth="1"/>
    <col min="7" max="7" width="16.421875" style="0" customWidth="1"/>
    <col min="8" max="9" width="7.421875" style="0" customWidth="1"/>
    <col min="10" max="10" width="7.28125" style="0" customWidth="1"/>
  </cols>
  <sheetData>
    <row r="1" spans="1:10" ht="23.25" customHeight="1" thickBot="1">
      <c r="A1" s="283" t="s">
        <v>83</v>
      </c>
      <c r="B1" s="284"/>
      <c r="C1" s="284"/>
      <c r="D1" s="284"/>
      <c r="E1" s="284"/>
      <c r="F1" s="284"/>
      <c r="G1" s="284"/>
      <c r="H1" s="284"/>
      <c r="I1" s="284"/>
      <c r="J1" s="285"/>
    </row>
    <row r="2" spans="1:10" ht="224.25" customHeight="1" thickBot="1">
      <c r="A2" s="286" t="s">
        <v>267</v>
      </c>
      <c r="B2" s="287"/>
      <c r="C2" s="287"/>
      <c r="D2" s="287"/>
      <c r="E2" s="287"/>
      <c r="F2" s="287"/>
      <c r="G2" s="287"/>
      <c r="H2" s="287"/>
      <c r="I2" s="287"/>
      <c r="J2" s="288"/>
    </row>
    <row r="3" spans="1:10" ht="15.75" thickBot="1">
      <c r="A3" s="154"/>
      <c r="B3" s="154"/>
      <c r="C3" s="154"/>
      <c r="D3" s="154"/>
      <c r="E3" s="154"/>
      <c r="F3" s="154"/>
      <c r="G3" s="154"/>
      <c r="H3" s="154"/>
      <c r="I3" s="154"/>
      <c r="J3" s="154"/>
    </row>
    <row r="4" spans="1:10" ht="15.75" thickBot="1">
      <c r="A4" s="299" t="s">
        <v>84</v>
      </c>
      <c r="B4" s="300"/>
      <c r="C4" s="300"/>
      <c r="D4" s="300"/>
      <c r="E4" s="300"/>
      <c r="F4" s="301"/>
      <c r="G4" s="295" t="s">
        <v>85</v>
      </c>
      <c r="H4" s="297" t="s">
        <v>86</v>
      </c>
      <c r="I4" s="297"/>
      <c r="J4" s="298"/>
    </row>
    <row r="5" spans="1:10" ht="15.75" thickBot="1">
      <c r="A5" s="302"/>
      <c r="B5" s="303"/>
      <c r="C5" s="303"/>
      <c r="D5" s="303"/>
      <c r="E5" s="303"/>
      <c r="F5" s="304"/>
      <c r="G5" s="296"/>
      <c r="H5" s="145" t="s">
        <v>87</v>
      </c>
      <c r="I5" s="146" t="s">
        <v>335</v>
      </c>
      <c r="J5" s="147" t="s">
        <v>88</v>
      </c>
    </row>
    <row r="6" spans="1:10" ht="15.75" thickBot="1">
      <c r="A6" s="289" t="s">
        <v>89</v>
      </c>
      <c r="B6" s="290"/>
      <c r="C6" s="290"/>
      <c r="D6" s="290"/>
      <c r="E6" s="290"/>
      <c r="F6" s="291"/>
      <c r="G6" s="141">
        <f>_xlfn.IFERROR(AVERAGE(G7:G9),"")</f>
      </c>
      <c r="H6" s="142">
        <f>SUM(H7:H9)</f>
        <v>0</v>
      </c>
      <c r="I6" s="143">
        <f>SUM(I7:I9)</f>
        <v>0</v>
      </c>
      <c r="J6" s="144">
        <f>SUM(J7:J9)</f>
        <v>0</v>
      </c>
    </row>
    <row r="7" spans="1:12" ht="14.25">
      <c r="A7" s="292" t="s">
        <v>90</v>
      </c>
      <c r="B7" s="293"/>
      <c r="C7" s="293"/>
      <c r="D7" s="293"/>
      <c r="E7" s="293"/>
      <c r="F7" s="294"/>
      <c r="G7" s="89">
        <f>_xlfn.IFERROR(AVERAGE('Hoja de trabajo del evaluador'!G4:G12,'Hoja de trabajo del evaluador'!G14:G17),"")</f>
      </c>
      <c r="H7" s="91">
        <f>COUNT('Ranking of Risk Scoring'!C4:C17)</f>
        <v>0</v>
      </c>
      <c r="I7" s="92">
        <f>COUNT('Ranking of Risk Scoring'!D4:D17)</f>
        <v>0</v>
      </c>
      <c r="J7" s="93">
        <f>COUNT('Ranking of Risk Scoring'!E4:E17)</f>
        <v>0</v>
      </c>
      <c r="K7" s="43"/>
      <c r="L7" s="43"/>
    </row>
    <row r="8" spans="1:10" ht="14.25">
      <c r="A8" s="305" t="s">
        <v>91</v>
      </c>
      <c r="B8" s="306"/>
      <c r="C8" s="306"/>
      <c r="D8" s="306"/>
      <c r="E8" s="306"/>
      <c r="F8" s="307"/>
      <c r="G8" s="45">
        <f>_xlfn.IFERROR(AVERAGE('Hoja de trabajo del evaluador'!G19:G49),"")</f>
      </c>
      <c r="H8" s="94">
        <f>COUNT('Ranking of Risk Scoring'!C19:C49)</f>
        <v>0</v>
      </c>
      <c r="I8" s="95">
        <f>COUNT('Ranking of Risk Scoring'!D19:D49)</f>
        <v>0</v>
      </c>
      <c r="J8" s="96">
        <f>COUNT('Ranking of Risk Scoring'!E19:E49)</f>
        <v>0</v>
      </c>
    </row>
    <row r="9" spans="1:10" ht="15" thickBot="1">
      <c r="A9" s="265" t="s">
        <v>92</v>
      </c>
      <c r="B9" s="266"/>
      <c r="C9" s="266"/>
      <c r="D9" s="266"/>
      <c r="E9" s="266"/>
      <c r="F9" s="267"/>
      <c r="G9" s="90">
        <f>_xlfn.IFERROR(AVERAGE('Hoja de trabajo del evaluador'!G51:G55),"")</f>
      </c>
      <c r="H9" s="97">
        <f>COUNT('Ranking of Risk Scoring'!C51:C55)</f>
        <v>0</v>
      </c>
      <c r="I9" s="98">
        <f>COUNT('Ranking of Risk Scoring'!D51:D55)</f>
        <v>0</v>
      </c>
      <c r="J9" s="99">
        <f>COUNT('Ranking of Risk Scoring'!E51:E55)</f>
        <v>0</v>
      </c>
    </row>
    <row r="10" spans="1:10" ht="15" thickBot="1">
      <c r="A10" s="113"/>
      <c r="B10" s="113"/>
      <c r="C10" s="113"/>
      <c r="D10" s="113"/>
      <c r="E10" s="113"/>
      <c r="F10" s="113"/>
      <c r="G10" s="1"/>
      <c r="H10" s="100"/>
      <c r="I10" s="100"/>
      <c r="J10" s="100"/>
    </row>
    <row r="11" spans="1:10" ht="15.75" thickBot="1">
      <c r="A11" s="273" t="s">
        <v>480</v>
      </c>
      <c r="B11" s="274"/>
      <c r="C11" s="274"/>
      <c r="D11" s="274"/>
      <c r="E11" s="274"/>
      <c r="F11" s="274"/>
      <c r="G11" s="46">
        <f>_xlfn.IFERROR(AVERAGE(G12:G15),"")</f>
      </c>
      <c r="H11" s="84">
        <f>SUM(H12:H15)</f>
        <v>0</v>
      </c>
      <c r="I11" s="85">
        <f>SUM(I12:I15)</f>
        <v>0</v>
      </c>
      <c r="J11" s="86">
        <f>SUM(J12:J15)</f>
        <v>0</v>
      </c>
    </row>
    <row r="12" spans="1:10" ht="15">
      <c r="A12" s="275" t="s">
        <v>93</v>
      </c>
      <c r="B12" s="276"/>
      <c r="C12" s="276"/>
      <c r="D12" s="276"/>
      <c r="E12" s="276"/>
      <c r="F12" s="276"/>
      <c r="G12" s="88">
        <f>_xlfn.IFERROR(AVERAGE('Hoja de trabajo del evaluador'!G58:G60),"")</f>
      </c>
      <c r="H12" s="101">
        <f>COUNT('Ranking of Risk Scoring'!C58:C60)</f>
        <v>0</v>
      </c>
      <c r="I12" s="92">
        <f>COUNT('Ranking of Risk Scoring'!D58:D60)</f>
        <v>0</v>
      </c>
      <c r="J12" s="93">
        <f>COUNT('Ranking of Risk Scoring'!E58:E60)</f>
        <v>0</v>
      </c>
    </row>
    <row r="13" spans="1:10" ht="15">
      <c r="A13" s="277" t="s">
        <v>94</v>
      </c>
      <c r="B13" s="278"/>
      <c r="C13" s="278"/>
      <c r="D13" s="278"/>
      <c r="E13" s="278"/>
      <c r="F13" s="278"/>
      <c r="G13" s="55">
        <f>_xlfn.IFERROR(AVERAGE('Hoja de trabajo del evaluador'!G62:G64,'Hoja de trabajo del evaluador'!G66,'Hoja de trabajo del evaluador'!G67),"")</f>
      </c>
      <c r="H13" s="102">
        <f>COUNT('Ranking of Risk Scoring'!C62:C67)</f>
        <v>0</v>
      </c>
      <c r="I13" s="95">
        <f>COUNT('Ranking of Risk Scoring'!D62:D67)</f>
        <v>0</v>
      </c>
      <c r="J13" s="96">
        <f>COUNT('Ranking of Risk Scoring'!E62:E67)</f>
        <v>0</v>
      </c>
    </row>
    <row r="14" spans="1:10" ht="15">
      <c r="A14" s="277" t="s">
        <v>95</v>
      </c>
      <c r="B14" s="278"/>
      <c r="C14" s="278"/>
      <c r="D14" s="278"/>
      <c r="E14" s="278"/>
      <c r="F14" s="278"/>
      <c r="G14" s="45">
        <f>_xlfn.IFERROR(AVERAGE('Hoja de trabajo del evaluador'!G69),"")</f>
      </c>
      <c r="H14" s="102">
        <f>COUNT('Ranking of Risk Scoring'!C69)</f>
        <v>0</v>
      </c>
      <c r="I14" s="95">
        <f>COUNT('Ranking of Risk Scoring'!D69)</f>
        <v>0</v>
      </c>
      <c r="J14" s="96">
        <f>COUNT('Ranking of Risk Scoring'!E69)</f>
        <v>0</v>
      </c>
    </row>
    <row r="15" spans="1:10" ht="15" thickBot="1">
      <c r="A15" s="268" t="s">
        <v>96</v>
      </c>
      <c r="B15" s="269"/>
      <c r="C15" s="269"/>
      <c r="D15" s="269"/>
      <c r="E15" s="269"/>
      <c r="F15" s="269"/>
      <c r="G15" s="56">
        <f>_xlfn.IFERROR(AVERAGE('Hoja de trabajo del evaluador'!G71:G82),"")</f>
      </c>
      <c r="H15" s="103">
        <f>COUNT('Ranking of Risk Scoring'!C71:C82)</f>
        <v>0</v>
      </c>
      <c r="I15" s="98">
        <f>COUNT('Ranking of Risk Scoring'!D71:D82)</f>
        <v>0</v>
      </c>
      <c r="J15" s="99">
        <f>COUNT('Ranking of Risk Scoring'!E71:E82)</f>
        <v>0</v>
      </c>
    </row>
    <row r="16" spans="1:10" ht="15" thickBot="1">
      <c r="A16" s="112"/>
      <c r="B16" s="112"/>
      <c r="C16" s="112"/>
      <c r="D16" s="112"/>
      <c r="E16" s="112"/>
      <c r="F16" s="112"/>
      <c r="G16" s="1"/>
      <c r="H16" s="100"/>
      <c r="I16" s="100"/>
      <c r="J16" s="100"/>
    </row>
    <row r="17" spans="1:10" ht="15.75" thickBot="1">
      <c r="A17" s="270" t="s">
        <v>268</v>
      </c>
      <c r="B17" s="271"/>
      <c r="C17" s="271"/>
      <c r="D17" s="271"/>
      <c r="E17" s="271"/>
      <c r="F17" s="272"/>
      <c r="G17" s="46">
        <f>_xlfn.IFERROR(AVERAGE(G18:G22),"")</f>
      </c>
      <c r="H17" s="84">
        <f>SUM(H18:H22)</f>
        <v>0</v>
      </c>
      <c r="I17" s="85">
        <f>SUM(I18:I22)</f>
        <v>0</v>
      </c>
      <c r="J17" s="86">
        <f>SUM(J18:J22)</f>
        <v>0</v>
      </c>
    </row>
    <row r="18" spans="1:10" ht="15">
      <c r="A18" s="308" t="s">
        <v>97</v>
      </c>
      <c r="B18" s="309"/>
      <c r="C18" s="309"/>
      <c r="D18" s="309"/>
      <c r="E18" s="309"/>
      <c r="F18" s="310"/>
      <c r="G18" s="71">
        <f>_xlfn.IFERROR(AVERAGE('Hoja de trabajo del evaluador'!G85),"")</f>
      </c>
      <c r="H18" s="101">
        <f>COUNT('Ranking of Risk Scoring'!C85)</f>
        <v>0</v>
      </c>
      <c r="I18" s="92">
        <f>COUNT('Ranking of Risk Scoring'!D85)</f>
        <v>0</v>
      </c>
      <c r="J18" s="93">
        <f>COUNT('Ranking of Risk Scoring'!E85)</f>
        <v>0</v>
      </c>
    </row>
    <row r="19" spans="1:10" ht="15">
      <c r="A19" s="311" t="s">
        <v>99</v>
      </c>
      <c r="B19" s="312"/>
      <c r="C19" s="312"/>
      <c r="D19" s="312"/>
      <c r="E19" s="312"/>
      <c r="F19" s="313"/>
      <c r="G19" s="70">
        <f>_xlfn.IFERROR(AVERAGE('Hoja de trabajo del evaluador'!G87:G89),"")</f>
      </c>
      <c r="H19" s="102">
        <f>COUNT('Ranking of Risk Scoring'!C87:C89)</f>
        <v>0</v>
      </c>
      <c r="I19" s="95">
        <f>COUNT('Ranking of Risk Scoring'!D87:D89)</f>
        <v>0</v>
      </c>
      <c r="J19" s="96">
        <f>COUNT('Ranking of Risk Scoring'!E87:E89)</f>
        <v>0</v>
      </c>
    </row>
    <row r="20" spans="1:10" ht="15">
      <c r="A20" s="320" t="s">
        <v>100</v>
      </c>
      <c r="B20" s="321"/>
      <c r="C20" s="321"/>
      <c r="D20" s="321"/>
      <c r="E20" s="321"/>
      <c r="F20" s="322"/>
      <c r="G20" s="70">
        <f>_xlfn.IFERROR(AVERAGE('Hoja de trabajo del evaluador'!G91),"")</f>
      </c>
      <c r="H20" s="102">
        <f>COUNT('Ranking of Risk Scoring'!C91)</f>
        <v>0</v>
      </c>
      <c r="I20" s="95">
        <f>COUNT('Ranking of Risk Scoring'!D91)</f>
        <v>0</v>
      </c>
      <c r="J20" s="96">
        <f>COUNT('Ranking of Risk Scoring'!E91)</f>
        <v>0</v>
      </c>
    </row>
    <row r="21" spans="1:10" ht="15">
      <c r="A21" s="314" t="s">
        <v>101</v>
      </c>
      <c r="B21" s="315"/>
      <c r="C21" s="315"/>
      <c r="D21" s="315"/>
      <c r="E21" s="315"/>
      <c r="F21" s="316"/>
      <c r="G21" s="70">
        <f>_xlfn.IFERROR(AVERAGE('Hoja de trabajo del evaluador'!G93:G108),"")</f>
      </c>
      <c r="H21" s="102">
        <f>COUNT('Ranking of Risk Scoring'!C93:C108)</f>
        <v>0</v>
      </c>
      <c r="I21" s="95">
        <f>COUNT('Ranking of Risk Scoring'!D93:D108)</f>
        <v>0</v>
      </c>
      <c r="J21" s="96">
        <f>COUNT('Ranking of Risk Scoring'!E93:E108)</f>
        <v>0</v>
      </c>
    </row>
    <row r="22" spans="1:10" ht="15" thickBot="1">
      <c r="A22" s="268" t="s">
        <v>102</v>
      </c>
      <c r="B22" s="269"/>
      <c r="C22" s="269"/>
      <c r="D22" s="269"/>
      <c r="E22" s="269"/>
      <c r="F22" s="317"/>
      <c r="G22" s="72">
        <f>_xlfn.IFERROR(AVERAGE('Hoja de trabajo del evaluador'!G110:G127),"")</f>
      </c>
      <c r="H22" s="103">
        <f>COUNT('Ranking of Risk Scoring'!C110:C127)</f>
        <v>0</v>
      </c>
      <c r="I22" s="98">
        <f>COUNT('Ranking of Risk Scoring'!D110:D127)</f>
        <v>0</v>
      </c>
      <c r="J22" s="99">
        <f>COUNT('Ranking of Risk Scoring'!E110:E127)</f>
        <v>0</v>
      </c>
    </row>
    <row r="23" spans="1:10" ht="15" thickBot="1">
      <c r="A23" s="112"/>
      <c r="B23" s="112"/>
      <c r="C23" s="112"/>
      <c r="D23" s="112"/>
      <c r="E23" s="112"/>
      <c r="F23" s="112"/>
      <c r="G23" s="1"/>
      <c r="H23" s="100"/>
      <c r="I23" s="100"/>
      <c r="J23" s="100"/>
    </row>
    <row r="24" spans="1:10" ht="15.75" thickBot="1">
      <c r="A24" s="273" t="s">
        <v>269</v>
      </c>
      <c r="B24" s="274"/>
      <c r="C24" s="274"/>
      <c r="D24" s="274"/>
      <c r="E24" s="274"/>
      <c r="F24" s="318"/>
      <c r="G24" s="46">
        <f>_xlfn.IFERROR(AVERAGE(G25:G30),"")</f>
      </c>
      <c r="H24" s="84">
        <f>SUM(H25:H30)</f>
        <v>0</v>
      </c>
      <c r="I24" s="85">
        <f>SUM(I25:I30)</f>
        <v>0</v>
      </c>
      <c r="J24" s="86">
        <f>SUM(J25:J30)</f>
        <v>0</v>
      </c>
    </row>
    <row r="25" spans="1:10" ht="15">
      <c r="A25" s="275" t="s">
        <v>98</v>
      </c>
      <c r="B25" s="276"/>
      <c r="C25" s="276"/>
      <c r="D25" s="276"/>
      <c r="E25" s="276"/>
      <c r="F25" s="319"/>
      <c r="G25" s="82">
        <f>_xlfn.IFERROR(AVERAGE('Hoja de trabajo del evaluador'!G130),"")</f>
      </c>
      <c r="H25" s="101">
        <f>COUNT('Ranking of Risk Scoring'!C130)</f>
        <v>0</v>
      </c>
      <c r="I25" s="92">
        <f>COUNT('Ranking of Risk Scoring'!D130)</f>
        <v>0</v>
      </c>
      <c r="J25" s="93">
        <f>COUNT('Ranking of Risk Scoring'!E130)</f>
        <v>0</v>
      </c>
    </row>
    <row r="26" spans="1:10" ht="15">
      <c r="A26" s="277" t="s">
        <v>103</v>
      </c>
      <c r="B26" s="278"/>
      <c r="C26" s="278"/>
      <c r="D26" s="278"/>
      <c r="E26" s="278"/>
      <c r="F26" s="279"/>
      <c r="G26" s="70">
        <f>_xlfn.IFERROR(AVERAGE('Hoja de trabajo del evaluador'!G132:G133),"")</f>
      </c>
      <c r="H26" s="102">
        <f>COUNT('Ranking of Risk Scoring'!C132:C133)</f>
        <v>0</v>
      </c>
      <c r="I26" s="95">
        <f>COUNT('Ranking of Risk Scoring'!D132:D133)</f>
        <v>0</v>
      </c>
      <c r="J26" s="96">
        <f>COUNT('Ranking of Risk Scoring'!E132:E133)</f>
        <v>0</v>
      </c>
    </row>
    <row r="27" spans="1:10" ht="15">
      <c r="A27" s="277" t="s">
        <v>104</v>
      </c>
      <c r="B27" s="278"/>
      <c r="C27" s="278"/>
      <c r="D27" s="278"/>
      <c r="E27" s="278"/>
      <c r="F27" s="279"/>
      <c r="G27" s="83">
        <f>_xlfn.IFERROR(AVERAGE('Hoja de trabajo del evaluador'!G135:G140),"")</f>
      </c>
      <c r="H27" s="102">
        <f>COUNT('Ranking of Risk Scoring'!C135:C140)</f>
        <v>0</v>
      </c>
      <c r="I27" s="95">
        <f>COUNT('Ranking of Risk Scoring'!D135:D140)</f>
        <v>0</v>
      </c>
      <c r="J27" s="96">
        <f>COUNT('Ranking of Risk Scoring'!E135:E140)</f>
        <v>0</v>
      </c>
    </row>
    <row r="28" spans="1:10" ht="15">
      <c r="A28" s="277" t="s">
        <v>105</v>
      </c>
      <c r="B28" s="278"/>
      <c r="C28" s="278"/>
      <c r="D28" s="278"/>
      <c r="E28" s="278"/>
      <c r="F28" s="279"/>
      <c r="G28" s="70">
        <f>_xlfn.IFERROR(AVERAGE('Hoja de trabajo del evaluador'!G142:G153),"")</f>
      </c>
      <c r="H28" s="102">
        <f>COUNT('Ranking of Risk Scoring'!C142:C153)</f>
        <v>0</v>
      </c>
      <c r="I28" s="95">
        <f>COUNT('Ranking of Risk Scoring'!D142:D153)</f>
        <v>0</v>
      </c>
      <c r="J28" s="96">
        <f>COUNT('Ranking of Risk Scoring'!E142:E153)</f>
        <v>0</v>
      </c>
    </row>
    <row r="29" spans="1:10" ht="15">
      <c r="A29" s="277" t="s">
        <v>106</v>
      </c>
      <c r="B29" s="278"/>
      <c r="C29" s="278"/>
      <c r="D29" s="278"/>
      <c r="E29" s="278"/>
      <c r="F29" s="279"/>
      <c r="G29" s="71">
        <f>_xlfn.IFERROR(AVERAGE('Hoja de trabajo del evaluador'!G155:G160),"")</f>
      </c>
      <c r="H29" s="102">
        <f>COUNT('Ranking of Risk Scoring'!C155:C160)</f>
        <v>0</v>
      </c>
      <c r="I29" s="95">
        <f>COUNT('Ranking of Risk Scoring'!D155:D160)</f>
        <v>0</v>
      </c>
      <c r="J29" s="96">
        <f>COUNT('Ranking of Risk Scoring'!E155:E160)</f>
        <v>0</v>
      </c>
    </row>
    <row r="30" spans="1:10" ht="15" thickBot="1">
      <c r="A30" s="268" t="s">
        <v>107</v>
      </c>
      <c r="B30" s="269"/>
      <c r="C30" s="269"/>
      <c r="D30" s="269"/>
      <c r="E30" s="269"/>
      <c r="F30" s="317"/>
      <c r="G30" s="153">
        <f>_xlfn.IFERROR(AVERAGE('Hoja de trabajo del evaluador'!G162),"")</f>
      </c>
      <c r="H30" s="103">
        <f>COUNT('Ranking of Risk Scoring'!C162)</f>
        <v>0</v>
      </c>
      <c r="I30" s="98">
        <f>COUNT('Ranking of Risk Scoring'!D162)</f>
        <v>0</v>
      </c>
      <c r="J30" s="99">
        <f>COUNT('Ranking of Risk Scoring'!E162)</f>
        <v>0</v>
      </c>
    </row>
    <row r="31" spans="1:10" ht="15" thickBot="1">
      <c r="A31" s="112"/>
      <c r="B31" s="112"/>
      <c r="C31" s="112"/>
      <c r="D31" s="112"/>
      <c r="E31" s="112"/>
      <c r="F31" s="112"/>
      <c r="G31" s="148"/>
      <c r="H31" s="100"/>
      <c r="I31" s="100"/>
      <c r="J31" s="100"/>
    </row>
    <row r="32" spans="1:10" ht="15.75" thickBot="1">
      <c r="A32" s="273" t="s">
        <v>108</v>
      </c>
      <c r="B32" s="274"/>
      <c r="C32" s="274"/>
      <c r="D32" s="274"/>
      <c r="E32" s="274"/>
      <c r="F32" s="318"/>
      <c r="G32" s="46">
        <f>_xlfn.IFERROR(AVERAGE(G33:G34),"")</f>
      </c>
      <c r="H32" s="84">
        <f>SUM(H33:H34)</f>
        <v>0</v>
      </c>
      <c r="I32" s="85">
        <f>SUM(I33:I34)</f>
        <v>0</v>
      </c>
      <c r="J32" s="86">
        <f>SUM(J33:J34)</f>
        <v>0</v>
      </c>
    </row>
    <row r="33" spans="1:10" ht="15">
      <c r="A33" s="314" t="s">
        <v>109</v>
      </c>
      <c r="B33" s="315"/>
      <c r="C33" s="315"/>
      <c r="D33" s="315"/>
      <c r="E33" s="315"/>
      <c r="F33" s="316"/>
      <c r="G33" s="71">
        <f>_xlfn.IFERROR(AVERAGE('Hoja de trabajo del evaluador'!G165:G169),"")</f>
      </c>
      <c r="H33" s="101">
        <f>COUNT('Ranking of Risk Scoring'!C165:C169)</f>
        <v>0</v>
      </c>
      <c r="I33" s="92">
        <f>COUNT('Ranking of Risk Scoring'!D165:D169)</f>
        <v>0</v>
      </c>
      <c r="J33" s="93">
        <f>COUNT('Ranking of Risk Scoring'!E165:E169)</f>
        <v>0</v>
      </c>
    </row>
    <row r="34" spans="1:10" ht="15" thickBot="1">
      <c r="A34" s="323" t="s">
        <v>110</v>
      </c>
      <c r="B34" s="324"/>
      <c r="C34" s="324"/>
      <c r="D34" s="324"/>
      <c r="E34" s="324"/>
      <c r="F34" s="325"/>
      <c r="G34" s="72">
        <f>_xlfn.IFERROR(AVERAGE('Hoja de trabajo del evaluador'!G171:G179,'Hoja de trabajo del evaluador'!G181:G187),"")</f>
      </c>
      <c r="H34" s="103">
        <f>COUNT('Ranking of Risk Scoring'!C171:C187)</f>
        <v>0</v>
      </c>
      <c r="I34" s="98">
        <f>COUNT('Ranking of Risk Scoring'!D171:D187)</f>
        <v>0</v>
      </c>
      <c r="J34" s="99">
        <f>COUNT('Ranking of Risk Scoring'!E171:E187)</f>
        <v>0</v>
      </c>
    </row>
    <row r="35" spans="1:10" ht="15" thickBot="1">
      <c r="A35" s="112"/>
      <c r="B35" s="112"/>
      <c r="C35" s="112"/>
      <c r="D35" s="112"/>
      <c r="E35" s="112"/>
      <c r="F35" s="112"/>
      <c r="G35" s="82"/>
      <c r="H35" s="100"/>
      <c r="I35" s="100"/>
      <c r="J35" s="100"/>
    </row>
    <row r="36" spans="1:10" ht="15.75" thickBot="1">
      <c r="A36" s="273" t="s">
        <v>111</v>
      </c>
      <c r="B36" s="274"/>
      <c r="C36" s="274"/>
      <c r="D36" s="274"/>
      <c r="E36" s="274"/>
      <c r="F36" s="318"/>
      <c r="G36" s="46">
        <f>_xlfn.IFERROR(AVERAGE(G37:G40),"")</f>
      </c>
      <c r="H36" s="84">
        <f>SUM(H37:H40)</f>
        <v>0</v>
      </c>
      <c r="I36" s="85">
        <f>SUM(I37:I40)</f>
        <v>0</v>
      </c>
      <c r="J36" s="86">
        <f>SUM(J37:J40)</f>
        <v>0</v>
      </c>
    </row>
    <row r="37" spans="1:10" ht="15">
      <c r="A37" s="314" t="s">
        <v>113</v>
      </c>
      <c r="B37" s="315"/>
      <c r="C37" s="315"/>
      <c r="D37" s="315"/>
      <c r="E37" s="315"/>
      <c r="F37" s="316"/>
      <c r="G37" s="81">
        <f>_xlfn.IFERROR(AVERAGE('Hoja de trabajo del evaluador'!G190),"")</f>
      </c>
      <c r="H37" s="101">
        <f>COUNT('Ranking of Risk Scoring'!C190)</f>
        <v>0</v>
      </c>
      <c r="I37" s="92">
        <f>COUNT('Ranking of Risk Scoring'!D190)</f>
        <v>0</v>
      </c>
      <c r="J37" s="93">
        <f>COUNT('Ranking of Risk Scoring'!E190)</f>
        <v>0</v>
      </c>
    </row>
    <row r="38" spans="1:10" ht="15">
      <c r="A38" s="277" t="s">
        <v>112</v>
      </c>
      <c r="B38" s="278"/>
      <c r="C38" s="278"/>
      <c r="D38" s="278"/>
      <c r="E38" s="278"/>
      <c r="F38" s="279"/>
      <c r="G38" s="79">
        <f>_xlfn.IFERROR(AVERAGE('Hoja de trabajo del evaluador'!G192:G194),"")</f>
      </c>
      <c r="H38" s="102">
        <f>COUNT('Ranking of Risk Scoring'!C192:C194)</f>
        <v>0</v>
      </c>
      <c r="I38" s="95">
        <f>COUNT('Ranking of Risk Scoring'!D192:D194)</f>
        <v>0</v>
      </c>
      <c r="J38" s="96">
        <f>COUNT('Ranking of Risk Scoring'!E192:E194)</f>
        <v>0</v>
      </c>
    </row>
    <row r="39" spans="1:10" ht="15">
      <c r="A39" s="277" t="s">
        <v>114</v>
      </c>
      <c r="B39" s="278"/>
      <c r="C39" s="278"/>
      <c r="D39" s="278"/>
      <c r="E39" s="278"/>
      <c r="F39" s="279"/>
      <c r="G39" s="79">
        <f>_xlfn.IFERROR(AVERAGE('Hoja de trabajo del evaluador'!G196:G200),"")</f>
      </c>
      <c r="H39" s="102">
        <f>COUNT('Ranking of Risk Scoring'!C196:C200)</f>
        <v>0</v>
      </c>
      <c r="I39" s="95">
        <f>COUNT('Ranking of Risk Scoring'!D196:D200)</f>
        <v>0</v>
      </c>
      <c r="J39" s="96">
        <f>COUNT('Ranking of Risk Scoring'!E196:E200)</f>
        <v>0</v>
      </c>
    </row>
    <row r="40" spans="1:10" ht="15" thickBot="1">
      <c r="A40" s="323" t="s">
        <v>115</v>
      </c>
      <c r="B40" s="324"/>
      <c r="C40" s="324"/>
      <c r="D40" s="324"/>
      <c r="E40" s="324"/>
      <c r="F40" s="325"/>
      <c r="G40" s="80">
        <f>_xlfn.IFERROR(AVERAGE('Hoja de trabajo del evaluador'!G202:G204),"")</f>
      </c>
      <c r="H40" s="103">
        <f>COUNT('Ranking of Risk Scoring'!C202:C204)</f>
        <v>0</v>
      </c>
      <c r="I40" s="98">
        <f>COUNT('Ranking of Risk Scoring'!D202:D204)</f>
        <v>0</v>
      </c>
      <c r="J40" s="99">
        <f>COUNT('Ranking of Risk Scoring'!E202:E204)</f>
        <v>0</v>
      </c>
    </row>
    <row r="41" spans="1:10" ht="15" thickBot="1">
      <c r="A41" s="112"/>
      <c r="B41" s="112"/>
      <c r="C41" s="112"/>
      <c r="D41" s="112"/>
      <c r="E41" s="112"/>
      <c r="F41" s="112"/>
      <c r="G41" s="148"/>
      <c r="H41" s="100"/>
      <c r="I41" s="100"/>
      <c r="J41" s="100"/>
    </row>
    <row r="42" spans="1:10" ht="15.75" thickBot="1">
      <c r="A42" s="329" t="s">
        <v>391</v>
      </c>
      <c r="B42" s="330"/>
      <c r="C42" s="330"/>
      <c r="D42" s="330"/>
      <c r="E42" s="330"/>
      <c r="F42" s="331"/>
      <c r="G42" s="73">
        <f>_xlfn.IFERROR(AVERAGE(G43:G46),"")</f>
      </c>
      <c r="H42" s="84">
        <f>SUM(H43:H46)</f>
        <v>0</v>
      </c>
      <c r="I42" s="85">
        <f>SUM(I43:I46)</f>
        <v>0</v>
      </c>
      <c r="J42" s="86">
        <f>SUM(J43:J46)</f>
        <v>0</v>
      </c>
    </row>
    <row r="43" spans="1:10" ht="15">
      <c r="A43" s="332" t="s">
        <v>116</v>
      </c>
      <c r="B43" s="333"/>
      <c r="C43" s="333"/>
      <c r="D43" s="333"/>
      <c r="E43" s="333"/>
      <c r="F43" s="334"/>
      <c r="G43" s="88">
        <f>_xlfn.IFERROR(AVERAGE('Hoja de trabajo del evaluador'!G207:G212),"")</f>
      </c>
      <c r="H43" s="101">
        <f>COUNT('Ranking of Risk Scoring'!C207:C212)</f>
        <v>0</v>
      </c>
      <c r="I43" s="92">
        <f>COUNT('Ranking of Risk Scoring'!D207:D212)</f>
        <v>0</v>
      </c>
      <c r="J43" s="93">
        <f>COUNT('Ranking of Risk Scoring'!E207:E212)</f>
        <v>0</v>
      </c>
    </row>
    <row r="44" spans="1:10" ht="15">
      <c r="A44" s="335" t="s">
        <v>117</v>
      </c>
      <c r="B44" s="336"/>
      <c r="C44" s="336"/>
      <c r="D44" s="336"/>
      <c r="E44" s="336"/>
      <c r="F44" s="337"/>
      <c r="G44" s="45">
        <f>_xlfn.IFERROR(AVERAGE('Hoja de trabajo del evaluador'!G214:G218,'Hoja de trabajo del evaluador'!G220,'Hoja de trabajo del evaluador'!G221,'Hoja de trabajo del evaluador'!G222,'Hoja de trabajo del evaluador'!G224:G228),"")</f>
      </c>
      <c r="H44" s="102">
        <f>COUNT('Ranking of Risk Scoring'!C214:C228)</f>
        <v>0</v>
      </c>
      <c r="I44" s="95">
        <f>COUNT('Ranking of Risk Scoring'!D214:D228)</f>
        <v>0</v>
      </c>
      <c r="J44" s="96">
        <f>COUNT('Ranking of Risk Scoring'!E214:E228)</f>
        <v>0</v>
      </c>
    </row>
    <row r="45" spans="1:10" ht="15">
      <c r="A45" s="341" t="s">
        <v>118</v>
      </c>
      <c r="B45" s="342"/>
      <c r="C45" s="342"/>
      <c r="D45" s="342"/>
      <c r="E45" s="342"/>
      <c r="F45" s="343"/>
      <c r="G45" s="45">
        <f>_xlfn.IFERROR(AVERAGE('Hoja de trabajo del evaluador'!G230:G239),"")</f>
      </c>
      <c r="H45" s="102">
        <f>COUNT('Ranking of Risk Scoring'!C230:C239)</f>
        <v>0</v>
      </c>
      <c r="I45" s="95">
        <f>COUNT('Ranking of Risk Scoring'!D230:D239)</f>
        <v>0</v>
      </c>
      <c r="J45" s="96">
        <f>COUNT('Ranking of Risk Scoring'!E230:E239)</f>
        <v>0</v>
      </c>
    </row>
    <row r="46" spans="1:10" ht="15" thickBot="1">
      <c r="A46" s="338" t="s">
        <v>119</v>
      </c>
      <c r="B46" s="339"/>
      <c r="C46" s="339"/>
      <c r="D46" s="339"/>
      <c r="E46" s="339"/>
      <c r="F46" s="340"/>
      <c r="G46" s="56">
        <f>_xlfn.IFERROR(AVERAGE('Hoja de trabajo del evaluador'!G241:G243),"")</f>
      </c>
      <c r="H46" s="103">
        <f>COUNT('Ranking of Risk Scoring'!C241:C243)</f>
        <v>0</v>
      </c>
      <c r="I46" s="98">
        <f>COUNT('Ranking of Risk Scoring'!D241:D243)</f>
        <v>0</v>
      </c>
      <c r="J46" s="99">
        <f>COUNT('Ranking of Risk Scoring'!E241:E243)</f>
        <v>0</v>
      </c>
    </row>
    <row r="47" spans="1:10" ht="15" thickBot="1">
      <c r="A47" s="326"/>
      <c r="B47" s="327"/>
      <c r="C47" s="327"/>
      <c r="D47" s="327"/>
      <c r="E47" s="327"/>
      <c r="F47" s="327"/>
      <c r="G47" s="327"/>
      <c r="H47" s="327"/>
      <c r="I47" s="327"/>
      <c r="J47" s="328"/>
    </row>
    <row r="48" spans="1:10" ht="15.75" thickBot="1">
      <c r="A48" s="329" t="s">
        <v>120</v>
      </c>
      <c r="B48" s="330"/>
      <c r="C48" s="330"/>
      <c r="D48" s="330"/>
      <c r="E48" s="330"/>
      <c r="F48" s="331"/>
      <c r="G48" s="87">
        <f>_xlfn.IFERROR(AVERAGE(G49:G51),"")</f>
      </c>
      <c r="H48" s="84">
        <f>SUM(H49:H51)</f>
        <v>0</v>
      </c>
      <c r="I48" s="85">
        <f>SUM(I49:I51)</f>
        <v>0</v>
      </c>
      <c r="J48" s="86">
        <f>SUM(J49:J51)</f>
        <v>0</v>
      </c>
    </row>
    <row r="49" spans="1:10" ht="15">
      <c r="A49" s="332" t="s">
        <v>121</v>
      </c>
      <c r="B49" s="333"/>
      <c r="C49" s="333"/>
      <c r="D49" s="333"/>
      <c r="E49" s="333"/>
      <c r="F49" s="334"/>
      <c r="G49" s="88">
        <f>_xlfn.IFERROR(AVERAGE('Hoja de trabajo del evaluador'!G246:G257),"")</f>
      </c>
      <c r="H49" s="91">
        <f>COUNT('Ranking of Risk Scoring'!C246:C265)</f>
        <v>0</v>
      </c>
      <c r="I49" s="92">
        <f>COUNT('Ranking of Risk Scoring'!D246:D265)</f>
        <v>0</v>
      </c>
      <c r="J49" s="93">
        <f>COUNT('Ranking of Risk Scoring'!E246:E265)</f>
        <v>0</v>
      </c>
    </row>
    <row r="50" spans="1:10" ht="15">
      <c r="A50" s="335" t="s">
        <v>122</v>
      </c>
      <c r="B50" s="336"/>
      <c r="C50" s="336"/>
      <c r="D50" s="336"/>
      <c r="E50" s="336"/>
      <c r="F50" s="337"/>
      <c r="G50" s="45">
        <f>_xlfn.IFERROR(AVERAGE('Hoja de trabajo del evaluador'!G259:G266),"")</f>
      </c>
      <c r="H50" s="106">
        <f>COUNT('Ranking of Risk Scoring'!C259:C266)</f>
        <v>0</v>
      </c>
      <c r="I50" s="104">
        <f>COUNT('Ranking of Risk Scoring'!D259:D266)</f>
        <v>0</v>
      </c>
      <c r="J50" s="105">
        <f>COUNT('Ranking of Risk Scoring'!E259:E266)</f>
        <v>0</v>
      </c>
    </row>
    <row r="51" spans="1:10" ht="15" thickBot="1">
      <c r="A51" s="338" t="s">
        <v>123</v>
      </c>
      <c r="B51" s="339"/>
      <c r="C51" s="339"/>
      <c r="D51" s="339"/>
      <c r="E51" s="339"/>
      <c r="F51" s="340"/>
      <c r="G51" s="56">
        <f>_xlfn.IFERROR(AVERAGE('Hoja de trabajo del evaluador'!G268:G271),"")</f>
      </c>
      <c r="H51" s="97">
        <f>COUNT('Ranking of Risk Scoring'!C268:C271)</f>
        <v>0</v>
      </c>
      <c r="I51" s="98">
        <f>COUNT('Ranking of Risk Scoring'!D268:D271)</f>
        <v>0</v>
      </c>
      <c r="J51" s="99">
        <f>COUNT('Ranking of Risk Scoring'!E268:E271)</f>
        <v>0</v>
      </c>
    </row>
    <row r="52" spans="1:10" ht="15" thickBot="1">
      <c r="A52" s="112"/>
      <c r="B52" s="112"/>
      <c r="C52" s="112"/>
      <c r="D52" s="112"/>
      <c r="E52" s="112"/>
      <c r="F52" s="112"/>
      <c r="G52" s="148"/>
      <c r="H52" s="100"/>
      <c r="I52" s="100"/>
      <c r="J52" s="100"/>
    </row>
    <row r="53" spans="1:10" ht="15.75" thickBot="1">
      <c r="A53" s="270" t="s">
        <v>124</v>
      </c>
      <c r="B53" s="271"/>
      <c r="C53" s="271"/>
      <c r="D53" s="271"/>
      <c r="E53" s="271"/>
      <c r="F53" s="272"/>
      <c r="G53" s="46">
        <f>_xlfn.IFERROR(AVERAGE(G54:G57),"")</f>
      </c>
      <c r="H53" s="84">
        <f>SUM(H54:H57)</f>
        <v>0</v>
      </c>
      <c r="I53" s="85">
        <f>SUM(I54:I57)</f>
        <v>0</v>
      </c>
      <c r="J53" s="86">
        <f>SUM(J54:J57)</f>
        <v>0</v>
      </c>
    </row>
    <row r="54" spans="1:10" ht="15">
      <c r="A54" s="344" t="s">
        <v>125</v>
      </c>
      <c r="B54" s="345"/>
      <c r="C54" s="345"/>
      <c r="D54" s="345"/>
      <c r="E54" s="345"/>
      <c r="F54" s="346"/>
      <c r="G54" s="78">
        <f>_xlfn.IFERROR(AVERAGE('Hoja de trabajo del evaluador'!G274:G285),"")</f>
      </c>
      <c r="H54" s="101">
        <f>COUNT('Ranking of Risk Scoring'!C274:C285)</f>
        <v>0</v>
      </c>
      <c r="I54" s="92">
        <f>COUNT('Ranking of Risk Scoring'!D274:D285)</f>
        <v>0</v>
      </c>
      <c r="J54" s="93">
        <f>COUNT('Ranking of Risk Scoring'!E274:E285)</f>
        <v>0</v>
      </c>
    </row>
    <row r="55" spans="1:10" ht="15">
      <c r="A55" s="277" t="s">
        <v>126</v>
      </c>
      <c r="B55" s="278"/>
      <c r="C55" s="278"/>
      <c r="D55" s="278"/>
      <c r="E55" s="278"/>
      <c r="F55" s="279"/>
      <c r="G55" s="79">
        <f>_xlfn.IFERROR(AVERAGE('Hoja de trabajo del evaluador'!G287:G291),"")</f>
      </c>
      <c r="H55" s="102">
        <f>COUNT('Ranking of Risk Scoring'!C287:C291)</f>
        <v>0</v>
      </c>
      <c r="I55" s="95">
        <f>COUNT('Ranking of Risk Scoring'!D287:D291)</f>
        <v>0</v>
      </c>
      <c r="J55" s="96">
        <f>COUNT('Ranking of Risk Scoring'!E287:E291)</f>
        <v>0</v>
      </c>
    </row>
    <row r="56" spans="1:10" ht="15">
      <c r="A56" s="277" t="s">
        <v>127</v>
      </c>
      <c r="B56" s="278"/>
      <c r="C56" s="278"/>
      <c r="D56" s="278"/>
      <c r="E56" s="278"/>
      <c r="F56" s="279"/>
      <c r="G56" s="79">
        <f>_xlfn.IFERROR(AVERAGE('Hoja de trabajo del evaluador'!G293:G299),"")</f>
      </c>
      <c r="H56" s="102">
        <f>COUNT('Ranking of Risk Scoring'!C293:C299)</f>
        <v>0</v>
      </c>
      <c r="I56" s="95">
        <f>COUNT('Ranking of Risk Scoring'!D293:D299)</f>
        <v>0</v>
      </c>
      <c r="J56" s="96">
        <f>COUNT('Ranking of Risk Scoring'!E293:E299)</f>
        <v>0</v>
      </c>
    </row>
    <row r="57" spans="1:10" ht="15" thickBot="1">
      <c r="A57" s="323" t="s">
        <v>128</v>
      </c>
      <c r="B57" s="324"/>
      <c r="C57" s="324"/>
      <c r="D57" s="324"/>
      <c r="E57" s="324"/>
      <c r="F57" s="325"/>
      <c r="G57" s="80">
        <f>_xlfn.IFERROR(AVERAGE('Hoja de trabajo del evaluador'!G301:G308),"")</f>
      </c>
      <c r="H57" s="103">
        <f>COUNT('Ranking of Risk Scoring'!C301:C308)</f>
        <v>0</v>
      </c>
      <c r="I57" s="98">
        <f>COUNT('Ranking of Risk Scoring'!D301:D308)</f>
        <v>0</v>
      </c>
      <c r="J57" s="99">
        <f>COUNT('Ranking of Risk Scoring'!E301:E308)</f>
        <v>0</v>
      </c>
    </row>
    <row r="58" spans="1:10" ht="15" thickBot="1">
      <c r="A58" s="112"/>
      <c r="B58" s="112"/>
      <c r="C58" s="112"/>
      <c r="D58" s="112"/>
      <c r="E58" s="112"/>
      <c r="F58" s="112"/>
      <c r="G58" s="148"/>
      <c r="H58" s="100"/>
      <c r="I58" s="100"/>
      <c r="J58" s="100"/>
    </row>
    <row r="59" spans="1:10" ht="15.75" thickBot="1">
      <c r="A59" s="273" t="s">
        <v>129</v>
      </c>
      <c r="B59" s="274"/>
      <c r="C59" s="274"/>
      <c r="D59" s="274"/>
      <c r="E59" s="274"/>
      <c r="F59" s="318"/>
      <c r="G59" s="46">
        <f>_xlfn.IFERROR(AVERAGE(G60:G61),"")</f>
      </c>
      <c r="H59" s="84">
        <f>SUM(H60:H61)</f>
        <v>0</v>
      </c>
      <c r="I59" s="85">
        <f>SUM(I60:I61)</f>
        <v>0</v>
      </c>
      <c r="J59" s="86">
        <f>SUM(J60:J61)</f>
        <v>0</v>
      </c>
    </row>
    <row r="60" spans="1:10" ht="15">
      <c r="A60" s="344" t="s">
        <v>130</v>
      </c>
      <c r="B60" s="345"/>
      <c r="C60" s="345"/>
      <c r="D60" s="345"/>
      <c r="E60" s="345"/>
      <c r="F60" s="346"/>
      <c r="G60" s="78">
        <f>_xlfn.IFERROR(AVERAGE('Hoja de trabajo del evaluador'!G311:G324),"")</f>
      </c>
      <c r="H60" s="101">
        <f>COUNT('Ranking of Risk Scoring'!C311:C324)</f>
        <v>0</v>
      </c>
      <c r="I60" s="92">
        <f>COUNT('Ranking of Risk Scoring'!D311:D324)</f>
        <v>0</v>
      </c>
      <c r="J60" s="93">
        <f>COUNT('Ranking of Risk Scoring'!E311:E324)</f>
        <v>0</v>
      </c>
    </row>
    <row r="61" spans="1:10" ht="15" thickBot="1">
      <c r="A61" s="323" t="s">
        <v>131</v>
      </c>
      <c r="B61" s="324"/>
      <c r="C61" s="324"/>
      <c r="D61" s="324"/>
      <c r="E61" s="324"/>
      <c r="F61" s="325"/>
      <c r="G61" s="80">
        <f>_xlfn.IFERROR(AVERAGE('Hoja de trabajo del evaluador'!G326:G336),"")</f>
      </c>
      <c r="H61" s="103">
        <f>COUNT('Ranking of Risk Scoring'!C326:C336)</f>
        <v>0</v>
      </c>
      <c r="I61" s="98">
        <f>COUNT('Ranking of Risk Scoring'!D326:D336)</f>
        <v>0</v>
      </c>
      <c r="J61" s="99">
        <f>COUNT('Ranking of Risk Scoring'!E326:E336)</f>
        <v>0</v>
      </c>
    </row>
    <row r="62" spans="1:10" ht="15" thickBot="1">
      <c r="A62" s="112"/>
      <c r="B62" s="112"/>
      <c r="C62" s="112"/>
      <c r="D62" s="112"/>
      <c r="E62" s="112"/>
      <c r="F62" s="112"/>
      <c r="G62" s="148"/>
      <c r="H62" s="100"/>
      <c r="I62" s="100"/>
      <c r="J62" s="100"/>
    </row>
    <row r="63" spans="1:10" ht="15.75" thickBot="1">
      <c r="A63" s="273" t="s">
        <v>132</v>
      </c>
      <c r="B63" s="274"/>
      <c r="C63" s="274"/>
      <c r="D63" s="274"/>
      <c r="E63" s="274"/>
      <c r="F63" s="318"/>
      <c r="G63" s="46">
        <f>_xlfn.IFERROR(AVERAGE(G64:G66),"")</f>
      </c>
      <c r="H63" s="84">
        <f>SUM(H64:H66)</f>
        <v>0</v>
      </c>
      <c r="I63" s="85">
        <f>SUM(I64:I66)</f>
        <v>0</v>
      </c>
      <c r="J63" s="86">
        <f>SUM(J64:J66)</f>
        <v>0</v>
      </c>
    </row>
    <row r="64" spans="1:10" ht="15">
      <c r="A64" s="344" t="s">
        <v>133</v>
      </c>
      <c r="B64" s="345"/>
      <c r="C64" s="345"/>
      <c r="D64" s="345"/>
      <c r="E64" s="345"/>
      <c r="F64" s="346"/>
      <c r="G64" s="78">
        <f>_xlfn.IFERROR(AVERAGE('Hoja de trabajo del evaluador'!G339:G344),"")</f>
      </c>
      <c r="H64" s="101">
        <f>COUNT('Ranking of Risk Scoring'!C339:C344)</f>
        <v>0</v>
      </c>
      <c r="I64" s="92">
        <f>COUNT('Ranking of Risk Scoring'!D339:D344)</f>
        <v>0</v>
      </c>
      <c r="J64" s="93">
        <f>COUNT('Ranking of Risk Scoring'!E339:E344)</f>
        <v>0</v>
      </c>
    </row>
    <row r="65" spans="1:10" ht="15">
      <c r="A65" s="277" t="s">
        <v>134</v>
      </c>
      <c r="B65" s="278"/>
      <c r="C65" s="278"/>
      <c r="D65" s="278"/>
      <c r="E65" s="278"/>
      <c r="F65" s="279"/>
      <c r="G65" s="79">
        <f>_xlfn.IFERROR(AVERAGE('Hoja de trabajo del evaluador'!G346:G349),"")</f>
      </c>
      <c r="H65" s="102">
        <f>COUNT('Ranking of Risk Scoring'!C346:C349)</f>
        <v>0</v>
      </c>
      <c r="I65" s="95">
        <f>COUNT('Ranking of Risk Scoring'!D346:D349)</f>
        <v>0</v>
      </c>
      <c r="J65" s="96">
        <f>COUNT('Ranking of Risk Scoring'!E346:E349)</f>
        <v>0</v>
      </c>
    </row>
    <row r="66" spans="1:10" ht="15" thickBot="1">
      <c r="A66" s="323" t="s">
        <v>135</v>
      </c>
      <c r="B66" s="324"/>
      <c r="C66" s="324"/>
      <c r="D66" s="324"/>
      <c r="E66" s="324"/>
      <c r="F66" s="325"/>
      <c r="G66" s="80">
        <f>_xlfn.IFERROR(AVERAGE('Hoja de trabajo del evaluador'!G351:G354),"")</f>
      </c>
      <c r="H66" s="103">
        <f>COUNT('Ranking of Risk Scoring'!C351:C354)</f>
        <v>0</v>
      </c>
      <c r="I66" s="98">
        <f>COUNT('Ranking of Risk Scoring'!D351:D354)</f>
        <v>0</v>
      </c>
      <c r="J66" s="99">
        <f>COUNT('Ranking of Risk Scoring'!E351:E354)</f>
        <v>0</v>
      </c>
    </row>
    <row r="67" spans="1:10" ht="15" thickBot="1">
      <c r="A67" s="112"/>
      <c r="B67" s="112"/>
      <c r="C67" s="112"/>
      <c r="D67" s="112"/>
      <c r="E67" s="112"/>
      <c r="F67" s="112"/>
      <c r="G67" s="148"/>
      <c r="H67" s="100"/>
      <c r="I67" s="100"/>
      <c r="J67" s="100"/>
    </row>
    <row r="68" spans="1:10" ht="15.75" thickBot="1">
      <c r="A68" s="273" t="s">
        <v>34</v>
      </c>
      <c r="B68" s="274"/>
      <c r="C68" s="274"/>
      <c r="D68" s="274"/>
      <c r="E68" s="274"/>
      <c r="F68" s="318"/>
      <c r="G68" s="73">
        <f>_xlfn.IFERROR(AVERAGE(G69:G71),"")</f>
      </c>
      <c r="H68" s="84">
        <f>SUM(H69:H71)</f>
        <v>0</v>
      </c>
      <c r="I68" s="85">
        <f>SUM(I69:I71)</f>
        <v>0</v>
      </c>
      <c r="J68" s="86">
        <f>SUM(J69:J71)</f>
        <v>0</v>
      </c>
    </row>
    <row r="69" spans="1:10" ht="15">
      <c r="A69" s="344" t="s">
        <v>136</v>
      </c>
      <c r="B69" s="345"/>
      <c r="C69" s="345"/>
      <c r="D69" s="345"/>
      <c r="E69" s="345"/>
      <c r="F69" s="345"/>
      <c r="G69" s="88">
        <f>_xlfn.IFERROR(AVERAGE('Hoja de trabajo del evaluador'!G357:G364),"")</f>
      </c>
      <c r="H69" s="101">
        <f>COUNT('Ranking of Risk Scoring'!C357:C364)</f>
        <v>0</v>
      </c>
      <c r="I69" s="92">
        <f>COUNT('Ranking of Risk Scoring'!D357:D364)</f>
        <v>0</v>
      </c>
      <c r="J69" s="93">
        <f>COUNT('Ranking of Risk Scoring'!E357:E364)</f>
        <v>0</v>
      </c>
    </row>
    <row r="70" spans="1:10" ht="15">
      <c r="A70" s="277" t="s">
        <v>137</v>
      </c>
      <c r="B70" s="278"/>
      <c r="C70" s="278"/>
      <c r="D70" s="278"/>
      <c r="E70" s="278"/>
      <c r="F70" s="278"/>
      <c r="G70" s="45">
        <f>_xlfn.IFERROR(AVERAGE('Hoja de trabajo del evaluador'!G366:G371),"")</f>
      </c>
      <c r="H70" s="102">
        <f>COUNT('Ranking of Risk Scoring'!C366:C371)</f>
        <v>0</v>
      </c>
      <c r="I70" s="95">
        <f>COUNT('Ranking of Risk Scoring'!D366:D371)</f>
        <v>0</v>
      </c>
      <c r="J70" s="96">
        <f>COUNT('Ranking of Risk Scoring'!E366:E371)</f>
        <v>0</v>
      </c>
    </row>
    <row r="71" spans="1:10" ht="15" thickBot="1">
      <c r="A71" s="323" t="s">
        <v>270</v>
      </c>
      <c r="B71" s="324"/>
      <c r="C71" s="324"/>
      <c r="D71" s="324"/>
      <c r="E71" s="324"/>
      <c r="F71" s="324"/>
      <c r="G71" s="56">
        <f>_xlfn.IFERROR(AVERAGE('Hoja de trabajo del evaluador'!G373:G375),"")</f>
      </c>
      <c r="H71" s="103">
        <f>COUNT('Ranking of Risk Scoring'!C373:C375)</f>
        <v>0</v>
      </c>
      <c r="I71" s="98">
        <f>COUNT('Ranking of Risk Scoring'!D373:D375)</f>
        <v>0</v>
      </c>
      <c r="J71" s="99">
        <f>COUNT('Ranking of Risk Scoring'!E373:E375)</f>
        <v>0</v>
      </c>
    </row>
    <row r="72" spans="1:10" ht="15" thickBot="1">
      <c r="A72" s="112"/>
      <c r="B72" s="112"/>
      <c r="C72" s="112"/>
      <c r="D72" s="112"/>
      <c r="E72" s="112"/>
      <c r="F72" s="112"/>
      <c r="G72" s="82"/>
      <c r="H72" s="100"/>
      <c r="I72" s="100"/>
      <c r="J72" s="100"/>
    </row>
    <row r="73" spans="1:10" ht="15.75" thickBot="1">
      <c r="A73" s="280" t="s">
        <v>138</v>
      </c>
      <c r="B73" s="281"/>
      <c r="C73" s="281"/>
      <c r="D73" s="281"/>
      <c r="E73" s="281"/>
      <c r="F73" s="282"/>
      <c r="G73" s="149"/>
      <c r="H73" s="150">
        <f>SUM(H6,H11,H17,H24,H32,H36,H42,H48,H53,H59,H63,H68)</f>
        <v>0</v>
      </c>
      <c r="I73" s="151">
        <f>SUM(I6,I11,I17,I24,I32,I36,I42,I48,I53,I59,I63,I68)</f>
        <v>0</v>
      </c>
      <c r="J73" s="152">
        <f>SUM(J6,J11,J17,J24,J32,J36,J42,J48,J53,J59,J63,J68)</f>
        <v>0</v>
      </c>
    </row>
  </sheetData>
  <sheetProtection/>
  <mergeCells count="62">
    <mergeCell ref="A65:F65"/>
    <mergeCell ref="A51:F51"/>
    <mergeCell ref="A53:F53"/>
    <mergeCell ref="A54:F54"/>
    <mergeCell ref="A55:F55"/>
    <mergeCell ref="A59:F59"/>
    <mergeCell ref="A60:F60"/>
    <mergeCell ref="A71:F71"/>
    <mergeCell ref="A49:F49"/>
    <mergeCell ref="A50:F50"/>
    <mergeCell ref="A66:F66"/>
    <mergeCell ref="A68:F68"/>
    <mergeCell ref="A69:F69"/>
    <mergeCell ref="A70:F70"/>
    <mergeCell ref="A61:F61"/>
    <mergeCell ref="A63:F63"/>
    <mergeCell ref="A64:F64"/>
    <mergeCell ref="A47:J47"/>
    <mergeCell ref="A56:F56"/>
    <mergeCell ref="A57:F57"/>
    <mergeCell ref="A40:F40"/>
    <mergeCell ref="A42:F42"/>
    <mergeCell ref="A43:F43"/>
    <mergeCell ref="A44:F44"/>
    <mergeCell ref="A46:F46"/>
    <mergeCell ref="A45:F45"/>
    <mergeCell ref="A48:F48"/>
    <mergeCell ref="A34:F34"/>
    <mergeCell ref="A36:F36"/>
    <mergeCell ref="A37:F37"/>
    <mergeCell ref="A38:F38"/>
    <mergeCell ref="A29:F29"/>
    <mergeCell ref="A30:F30"/>
    <mergeCell ref="A32:F32"/>
    <mergeCell ref="A33:F33"/>
    <mergeCell ref="A39:F39"/>
    <mergeCell ref="A28:F28"/>
    <mergeCell ref="A18:F18"/>
    <mergeCell ref="A19:F19"/>
    <mergeCell ref="A21:F21"/>
    <mergeCell ref="A22:F22"/>
    <mergeCell ref="A24:F24"/>
    <mergeCell ref="A25:F25"/>
    <mergeCell ref="A20:F20"/>
    <mergeCell ref="A26:F26"/>
    <mergeCell ref="A27:F27"/>
    <mergeCell ref="A73:F73"/>
    <mergeCell ref="A1:J1"/>
    <mergeCell ref="A2:J2"/>
    <mergeCell ref="A6:F6"/>
    <mergeCell ref="A7:F7"/>
    <mergeCell ref="G4:G5"/>
    <mergeCell ref="H4:J4"/>
    <mergeCell ref="A4:F5"/>
    <mergeCell ref="A8:F8"/>
    <mergeCell ref="A9:F9"/>
    <mergeCell ref="A15:F15"/>
    <mergeCell ref="A17:F17"/>
    <mergeCell ref="A11:F11"/>
    <mergeCell ref="A12:F12"/>
    <mergeCell ref="A13:F13"/>
    <mergeCell ref="A14:F14"/>
  </mergeCells>
  <printOptions/>
  <pageMargins left="0.7086614173228347" right="0.7086614173228347" top="0.7480314960629921" bottom="0.7480314960629921" header="0.31496062992125984" footer="0.31496062992125984"/>
  <pageSetup fitToHeight="0" horizontalDpi="600" verticalDpi="600" orientation="landscape" scale="125" r:id="rId1"/>
  <headerFooter>
    <oddHeader>&amp;CProblem Areas</oddHeader>
    <oddFooter>&amp;C&amp;P/&amp;N</oddFooter>
  </headerFooter>
  <rowBreaks count="4" manualBreakCount="4">
    <brk id="16" max="255" man="1"/>
    <brk id="40" max="255" man="1"/>
    <brk id="58" max="255" man="1"/>
    <brk id="74" max="255" man="1"/>
  </rowBreaks>
</worksheet>
</file>

<file path=xl/worksheets/sheet6.xml><?xml version="1.0" encoding="utf-8"?>
<worksheet xmlns="http://schemas.openxmlformats.org/spreadsheetml/2006/main" xmlns:r="http://schemas.openxmlformats.org/officeDocument/2006/relationships">
  <dimension ref="A1:I472"/>
  <sheetViews>
    <sheetView zoomScale="115" zoomScaleNormal="115" zoomScaleSheetLayoutView="85" zoomScalePageLayoutView="85" workbookViewId="0" topLeftCell="A1">
      <selection activeCell="A1" sqref="A1"/>
    </sheetView>
  </sheetViews>
  <sheetFormatPr defaultColWidth="9.00390625" defaultRowHeight="15"/>
  <cols>
    <col min="1" max="1" width="35.28125" style="58" customWidth="1"/>
    <col min="2" max="2" width="11.421875" style="57" customWidth="1"/>
    <col min="3" max="3" width="22.421875" style="57" customWidth="1"/>
    <col min="4" max="4" width="14.00390625" style="0" customWidth="1"/>
    <col min="5" max="5" width="4.7109375" style="0" customWidth="1"/>
    <col min="6" max="6" width="8.7109375" style="0" customWidth="1"/>
    <col min="7" max="7" width="6.421875" style="0" customWidth="1"/>
    <col min="8" max="8" width="6.28125" style="0" customWidth="1"/>
    <col min="9" max="9" width="11.421875" style="57" customWidth="1"/>
  </cols>
  <sheetData>
    <row r="1" spans="1:9" ht="18">
      <c r="A1" s="59"/>
      <c r="B1" s="59" t="s">
        <v>453</v>
      </c>
      <c r="C1" s="60" t="s">
        <v>321</v>
      </c>
      <c r="D1" s="61" t="s">
        <v>334</v>
      </c>
      <c r="E1" s="61" t="s">
        <v>319</v>
      </c>
      <c r="I1"/>
    </row>
    <row r="2" spans="1:9" ht="57">
      <c r="A2" s="66" t="str">
        <f>'Hoja de trabajo del evaluador'!A2</f>
        <v>Capítulo 1. Autoridad emisora de documentos de viaje: estructura organizativa, seguridad interna y prácticas generales de seguridad. </v>
      </c>
      <c r="B2" s="67">
        <f>'Hoja de trabajo del evaluador'!B2</f>
        <v>0</v>
      </c>
      <c r="C2" s="68"/>
      <c r="D2" s="68"/>
      <c r="E2" s="68"/>
      <c r="I2"/>
    </row>
    <row r="3" spans="1:9" ht="14.25">
      <c r="A3" s="66" t="str">
        <f>'Hoja de trabajo del evaluador'!A3</f>
        <v>1.2   Estructura organizativa</v>
      </c>
      <c r="B3" s="67">
        <f>'Hoja de trabajo del evaluador'!B3</f>
        <v>0</v>
      </c>
      <c r="C3" s="68"/>
      <c r="D3" s="68"/>
      <c r="E3" s="68"/>
      <c r="I3"/>
    </row>
    <row r="4" spans="1:9" ht="14.25">
      <c r="A4" s="62">
        <f>'Hoja de trabajo del evaluador'!A4</f>
        <v>101</v>
      </c>
      <c r="B4" s="63" t="str">
        <f>'Hoja de trabajo del evaluador'!B4</f>
        <v>1.2.1</v>
      </c>
      <c r="C4" s="69">
        <f>IF('Hoja de trabajo del evaluador'!F4="low",1,"")</f>
      </c>
      <c r="D4" s="69">
        <f>IF('Hoja de trabajo del evaluador'!F4="medium",1,"")</f>
      </c>
      <c r="E4" s="69">
        <f>IF('Hoja de trabajo del evaluador'!F4="high",1,"")</f>
      </c>
      <c r="I4"/>
    </row>
    <row r="5" spans="1:9" ht="14.25">
      <c r="A5" s="62">
        <f>'Hoja de trabajo del evaluador'!A5</f>
        <v>102</v>
      </c>
      <c r="B5" s="63" t="str">
        <f>'Hoja de trabajo del evaluador'!B5</f>
        <v>1.2.1</v>
      </c>
      <c r="C5" s="69">
        <f>IF('Hoja de trabajo del evaluador'!F5="low",1,"")</f>
      </c>
      <c r="D5" s="69">
        <f>IF('Hoja de trabajo del evaluador'!F5="medium",1,"")</f>
      </c>
      <c r="E5" s="69">
        <f>IF('Hoja de trabajo del evaluador'!F5="high",1,"")</f>
      </c>
      <c r="I5"/>
    </row>
    <row r="6" spans="1:9" ht="14.25">
      <c r="A6" s="62">
        <f>'Hoja de trabajo del evaluador'!A6</f>
        <v>103</v>
      </c>
      <c r="B6" s="63" t="str">
        <f>'Hoja de trabajo del evaluador'!B6</f>
        <v>1.2.1</v>
      </c>
      <c r="C6" s="69">
        <f>IF('Hoja de trabajo del evaluador'!F6="low",1,"")</f>
      </c>
      <c r="D6" s="69">
        <f>IF('Hoja de trabajo del evaluador'!F6="medium",1,"")</f>
      </c>
      <c r="E6" s="69">
        <f>IF('Hoja de trabajo del evaluador'!F6="high",1,"")</f>
      </c>
      <c r="I6"/>
    </row>
    <row r="7" spans="1:9" ht="14.25">
      <c r="A7" s="62">
        <f>'Hoja de trabajo del evaluador'!A7</f>
        <v>104</v>
      </c>
      <c r="B7" s="63" t="str">
        <f>'Hoja de trabajo del evaluador'!B7</f>
        <v>1.2.1</v>
      </c>
      <c r="C7" s="69">
        <f>IF('Hoja de trabajo del evaluador'!F7="low",1,"")</f>
      </c>
      <c r="D7" s="69">
        <f>IF('Hoja de trabajo del evaluador'!F7="medium",1,"")</f>
      </c>
      <c r="E7" s="69">
        <f>IF('Hoja de trabajo del evaluador'!F7="high",1,"")</f>
      </c>
      <c r="I7"/>
    </row>
    <row r="8" spans="1:9" ht="14.25">
      <c r="A8" s="62">
        <f>'Hoja de trabajo del evaluador'!A8</f>
        <v>105</v>
      </c>
      <c r="B8" s="63" t="str">
        <f>'Hoja de trabajo del evaluador'!B8</f>
        <v>1.2.1</v>
      </c>
      <c r="C8" s="69">
        <f>IF('Hoja de trabajo del evaluador'!F8="low",1,"")</f>
      </c>
      <c r="D8" s="69">
        <f>IF('Hoja de trabajo del evaluador'!F8="medium",1,"")</f>
      </c>
      <c r="E8" s="69">
        <f>IF('Hoja de trabajo del evaluador'!F8="high",1,"")</f>
      </c>
      <c r="I8"/>
    </row>
    <row r="9" spans="1:9" ht="14.25">
      <c r="A9" s="62">
        <f>'Hoja de trabajo del evaluador'!A9</f>
        <v>106</v>
      </c>
      <c r="B9" s="63" t="str">
        <f>'Hoja de trabajo del evaluador'!B9</f>
        <v>1.2.1</v>
      </c>
      <c r="C9" s="69">
        <f>IF('Hoja de trabajo del evaluador'!F9="low",1,"")</f>
      </c>
      <c r="D9" s="69">
        <f>IF('Hoja de trabajo del evaluador'!F9="medium",1,"")</f>
      </c>
      <c r="E9" s="69">
        <f>IF('Hoja de trabajo del evaluador'!F9="high",1,"")</f>
      </c>
      <c r="I9"/>
    </row>
    <row r="10" spans="1:9" ht="14.25">
      <c r="A10" s="62">
        <f>'Hoja de trabajo del evaluador'!A10</f>
        <v>107</v>
      </c>
      <c r="B10" s="63" t="str">
        <f>'Hoja de trabajo del evaluador'!B10</f>
        <v>1.2.1</v>
      </c>
      <c r="C10" s="69">
        <f>IF('Hoja de trabajo del evaluador'!F10="low",1,"")</f>
      </c>
      <c r="D10" s="69">
        <f>IF('Hoja de trabajo del evaluador'!F10="medium",1,"")</f>
      </c>
      <c r="E10" s="69">
        <f>IF('Hoja de trabajo del evaluador'!F10="high",1,"")</f>
      </c>
      <c r="I10"/>
    </row>
    <row r="11" spans="1:9" ht="14.25">
      <c r="A11" s="62">
        <f>'Hoja de trabajo del evaluador'!A11</f>
        <v>108</v>
      </c>
      <c r="B11" s="63" t="str">
        <f>'Hoja de trabajo del evaluador'!B11</f>
        <v>1.2.1</v>
      </c>
      <c r="C11" s="69">
        <f>IF('Hoja de trabajo del evaluador'!F11="low",1,"")</f>
      </c>
      <c r="D11" s="69">
        <f>IF('Hoja de trabajo del evaluador'!F11="medium",1,"")</f>
      </c>
      <c r="E11" s="69">
        <f>IF('Hoja de trabajo del evaluador'!F11="high",1,"")</f>
      </c>
      <c r="I11"/>
    </row>
    <row r="12" spans="1:9" ht="14.25">
      <c r="A12" s="62">
        <f>'Hoja de trabajo del evaluador'!A12</f>
        <v>109</v>
      </c>
      <c r="B12" s="63" t="str">
        <f>'Hoja de trabajo del evaluador'!B12</f>
        <v>1.2.2</v>
      </c>
      <c r="C12" s="69">
        <f>IF('Hoja de trabajo del evaluador'!F12="low",1,"")</f>
      </c>
      <c r="D12" s="69">
        <f>IF('Hoja de trabajo del evaluador'!F12="medium",1,"")</f>
      </c>
      <c r="E12" s="69">
        <f>IF('Hoja de trabajo del evaluador'!F12="high",1,"")</f>
      </c>
      <c r="I12"/>
    </row>
    <row r="13" spans="1:9" ht="57">
      <c r="A13" s="64" t="str">
        <f>'Hoja de trabajo del evaluador'!A13</f>
        <v>Si la AEDV utiliza socios (públicos o privados) para desempeñar algunas de sus funciones de emisión, por favor responda las siguientes preguntas: </v>
      </c>
      <c r="B13" s="65">
        <f>'Hoja de trabajo del evaluador'!B13</f>
        <v>0</v>
      </c>
      <c r="C13" s="69">
        <f>IF('Hoja de trabajo del evaluador'!F13="low",1,"")</f>
      </c>
      <c r="D13" s="69">
        <f>IF('Hoja de trabajo del evaluador'!F13="medium",1,"")</f>
      </c>
      <c r="E13" s="69">
        <f>IF('Hoja de trabajo del evaluador'!F13="high",1,"")</f>
      </c>
      <c r="I13"/>
    </row>
    <row r="14" spans="1:9" ht="14.25">
      <c r="A14" s="62">
        <f>'Hoja de trabajo del evaluador'!A14</f>
        <v>110</v>
      </c>
      <c r="B14" s="63" t="str">
        <f>'Hoja de trabajo del evaluador'!B14</f>
        <v>1.2.3</v>
      </c>
      <c r="C14" s="69">
        <f>IF('Hoja de trabajo del evaluador'!F14="low",1,"")</f>
      </c>
      <c r="D14" s="69">
        <f>IF('Hoja de trabajo del evaluador'!F14="medium",1,"")</f>
      </c>
      <c r="E14" s="69">
        <f>IF('Hoja de trabajo del evaluador'!F14="high",1,"")</f>
      </c>
      <c r="I14"/>
    </row>
    <row r="15" spans="1:9" ht="14.25">
      <c r="A15" s="62">
        <f>'Hoja de trabajo del evaluador'!A15</f>
        <v>111</v>
      </c>
      <c r="B15" s="63" t="str">
        <f>'Hoja de trabajo del evaluador'!B15</f>
        <v>1.2.3</v>
      </c>
      <c r="C15" s="69">
        <f>IF('Hoja de trabajo del evaluador'!F15="low",1,"")</f>
      </c>
      <c r="D15" s="69">
        <f>IF('Hoja de trabajo del evaluador'!F15="medium",1,"")</f>
      </c>
      <c r="E15" s="69">
        <f>IF('Hoja de trabajo del evaluador'!F15="high",1,"")</f>
      </c>
      <c r="I15"/>
    </row>
    <row r="16" spans="1:9" ht="14.25">
      <c r="A16" s="62">
        <f>'Hoja de trabajo del evaluador'!A16</f>
        <v>112</v>
      </c>
      <c r="B16" s="63" t="str">
        <f>'Hoja de trabajo del evaluador'!B16</f>
        <v>1.2.3</v>
      </c>
      <c r="C16" s="69">
        <f>IF('Hoja de trabajo del evaluador'!F16="low",1,"")</f>
      </c>
      <c r="D16" s="69">
        <f>IF('Hoja de trabajo del evaluador'!F16="medium",1,"")</f>
      </c>
      <c r="E16" s="69">
        <f>IF('Hoja de trabajo del evaluador'!F16="high",1,"")</f>
      </c>
      <c r="I16"/>
    </row>
    <row r="17" spans="1:9" ht="14.25">
      <c r="A17" s="62">
        <f>'Hoja de trabajo del evaluador'!A17</f>
        <v>113</v>
      </c>
      <c r="B17" s="63" t="str">
        <f>'Hoja de trabajo del evaluador'!B17</f>
        <v>1.2.3</v>
      </c>
      <c r="C17" s="69">
        <f>IF('Hoja de trabajo del evaluador'!F17="low",1,"")</f>
      </c>
      <c r="D17" s="69">
        <f>IF('Hoja de trabajo del evaluador'!F17="medium",1,"")</f>
      </c>
      <c r="E17" s="69">
        <f>IF('Hoja de trabajo del evaluador'!F17="high",1,"")</f>
      </c>
      <c r="I17"/>
    </row>
    <row r="18" spans="1:9" ht="14.25">
      <c r="A18" s="66" t="str">
        <f>'Hoja de trabajo del evaluador'!A18</f>
        <v>1.3   Marco de seguridad</v>
      </c>
      <c r="B18" s="74"/>
      <c r="C18" s="75">
        <f>IF('Hoja de trabajo del evaluador'!F18="low",1,"")</f>
      </c>
      <c r="D18" s="75">
        <f>IF('Hoja de trabajo del evaluador'!F18="medium",1,"")</f>
      </c>
      <c r="E18" s="75">
        <f>IF('Hoja de trabajo del evaluador'!F18="high",1,"")</f>
      </c>
      <c r="I18"/>
    </row>
    <row r="19" spans="1:9" ht="14.25">
      <c r="A19" s="62">
        <f>'Hoja de trabajo del evaluador'!A19</f>
        <v>114</v>
      </c>
      <c r="B19" s="63" t="str">
        <f>'Hoja de trabajo del evaluador'!B19</f>
        <v>1.3.1</v>
      </c>
      <c r="C19" s="69">
        <f>IF('Hoja de trabajo del evaluador'!F19="low",1,"")</f>
      </c>
      <c r="D19" s="69">
        <f>IF('Hoja de trabajo del evaluador'!F19="medium",1,"")</f>
      </c>
      <c r="E19" s="69">
        <f>IF('Hoja de trabajo del evaluador'!F19="high",1,"")</f>
      </c>
      <c r="I19"/>
    </row>
    <row r="20" spans="1:9" ht="14.25">
      <c r="A20" s="62">
        <f>'Hoja de trabajo del evaluador'!A20</f>
        <v>115</v>
      </c>
      <c r="B20" s="63" t="str">
        <f>'Hoja de trabajo del evaluador'!B20</f>
        <v>1.3.1</v>
      </c>
      <c r="C20" s="69">
        <f>IF('Hoja de trabajo del evaluador'!F20="low",1,"")</f>
      </c>
      <c r="D20" s="69">
        <f>IF('Hoja de trabajo del evaluador'!F20="medium",1,"")</f>
      </c>
      <c r="E20" s="69">
        <f>IF('Hoja de trabajo del evaluador'!F20="high",1,"")</f>
      </c>
      <c r="I20"/>
    </row>
    <row r="21" spans="1:9" ht="14.25">
      <c r="A21" s="62">
        <f>'Hoja de trabajo del evaluador'!A21</f>
        <v>116</v>
      </c>
      <c r="B21" s="63" t="str">
        <f>'Hoja de trabajo del evaluador'!B21</f>
        <v>1.3.1</v>
      </c>
      <c r="C21" s="69">
        <f>IF('Hoja de trabajo del evaluador'!F21="low",1,"")</f>
      </c>
      <c r="D21" s="69">
        <f>IF('Hoja de trabajo del evaluador'!F21="medium",1,"")</f>
      </c>
      <c r="E21" s="69">
        <f>IF('Hoja de trabajo del evaluador'!F21="high",1,"")</f>
      </c>
      <c r="I21"/>
    </row>
    <row r="22" spans="1:9" ht="14.25">
      <c r="A22" s="62">
        <f>'Hoja de trabajo del evaluador'!A22</f>
        <v>117</v>
      </c>
      <c r="B22" s="63" t="str">
        <f>'Hoja de trabajo del evaluador'!B22</f>
        <v>1.3.1</v>
      </c>
      <c r="C22" s="69">
        <f>IF('Hoja de trabajo del evaluador'!F22="low",1,"")</f>
      </c>
      <c r="D22" s="69">
        <f>IF('Hoja de trabajo del evaluador'!F22="medium",1,"")</f>
      </c>
      <c r="E22" s="69">
        <f>IF('Hoja de trabajo del evaluador'!F22="high",1,"")</f>
      </c>
      <c r="I22"/>
    </row>
    <row r="23" spans="1:9" ht="14.25">
      <c r="A23" s="62">
        <f>'Hoja de trabajo del evaluador'!A23</f>
        <v>118</v>
      </c>
      <c r="B23" s="63" t="str">
        <f>'Hoja de trabajo del evaluador'!B23</f>
        <v>1.3.1..1</v>
      </c>
      <c r="C23" s="69">
        <f>IF('Hoja de trabajo del evaluador'!F23="low",1,"")</f>
      </c>
      <c r="D23" s="69">
        <f>IF('Hoja de trabajo del evaluador'!F23="medium",1,"")</f>
      </c>
      <c r="E23" s="69">
        <f>IF('Hoja de trabajo del evaluador'!F23="high",1,"")</f>
      </c>
      <c r="I23"/>
    </row>
    <row r="24" spans="1:9" ht="14.25">
      <c r="A24" s="62">
        <f>'Hoja de trabajo del evaluador'!A24</f>
        <v>119</v>
      </c>
      <c r="B24" s="63" t="str">
        <f>'Hoja de trabajo del evaluador'!B24</f>
        <v>1.3.1..1</v>
      </c>
      <c r="C24" s="69">
        <f>IF('Hoja de trabajo del evaluador'!F24="low",1,"")</f>
      </c>
      <c r="D24" s="69">
        <f>IF('Hoja de trabajo del evaluador'!F24="medium",1,"")</f>
      </c>
      <c r="E24" s="69">
        <f>IF('Hoja de trabajo del evaluador'!F24="high",1,"")</f>
      </c>
      <c r="I24"/>
    </row>
    <row r="25" spans="1:9" ht="14.25">
      <c r="A25" s="62">
        <f>'Hoja de trabajo del evaluador'!A25</f>
        <v>120</v>
      </c>
      <c r="B25" s="63" t="str">
        <f>'Hoja de trabajo del evaluador'!B25</f>
        <v>1.3.1..1</v>
      </c>
      <c r="C25" s="69">
        <f>IF('Hoja de trabajo del evaluador'!F25="low",1,"")</f>
      </c>
      <c r="D25" s="69">
        <f>IF('Hoja de trabajo del evaluador'!F25="medium",1,"")</f>
      </c>
      <c r="E25" s="69">
        <f>IF('Hoja de trabajo del evaluador'!F25="high",1,"")</f>
      </c>
      <c r="I25"/>
    </row>
    <row r="26" spans="1:9" ht="14.25">
      <c r="A26" s="62">
        <f>'Hoja de trabajo del evaluador'!A26</f>
        <v>121</v>
      </c>
      <c r="B26" s="63" t="str">
        <f>'Hoja de trabajo del evaluador'!B26</f>
        <v>1.3.1..1</v>
      </c>
      <c r="C26" s="69">
        <f>IF('Hoja de trabajo del evaluador'!F26="low",1,"")</f>
      </c>
      <c r="D26" s="69">
        <f>IF('Hoja de trabajo del evaluador'!F26="medium",1,"")</f>
      </c>
      <c r="E26" s="69">
        <f>IF('Hoja de trabajo del evaluador'!F26="high",1,"")</f>
      </c>
      <c r="I26"/>
    </row>
    <row r="27" spans="1:9" ht="14.25">
      <c r="A27" s="62">
        <f>'Hoja de trabajo del evaluador'!A27</f>
        <v>122</v>
      </c>
      <c r="B27" s="63" t="str">
        <f>'Hoja de trabajo del evaluador'!B27</f>
        <v>1.3.1..1</v>
      </c>
      <c r="C27" s="69">
        <f>IF('Hoja de trabajo del evaluador'!F27="low",1,"")</f>
      </c>
      <c r="D27" s="69">
        <f>IF('Hoja de trabajo del evaluador'!F27="medium",1,"")</f>
      </c>
      <c r="E27" s="69">
        <f>IF('Hoja de trabajo del evaluador'!F27="high",1,"")</f>
      </c>
      <c r="I27"/>
    </row>
    <row r="28" spans="1:9" ht="14.25">
      <c r="A28" s="62">
        <f>'Hoja de trabajo del evaluador'!A28</f>
        <v>123</v>
      </c>
      <c r="B28" s="63" t="str">
        <f>'Hoja de trabajo del evaluador'!B28</f>
        <v>1.3.1..1</v>
      </c>
      <c r="C28" s="69">
        <f>IF('Hoja de trabajo del evaluador'!F28="low",1,"")</f>
      </c>
      <c r="D28" s="69">
        <f>IF('Hoja de trabajo del evaluador'!F28="medium",1,"")</f>
      </c>
      <c r="E28" s="69">
        <f>IF('Hoja de trabajo del evaluador'!F28="high",1,"")</f>
      </c>
      <c r="I28"/>
    </row>
    <row r="29" spans="1:9" ht="14.25">
      <c r="A29" s="62">
        <f>'Hoja de trabajo del evaluador'!A29</f>
        <v>124</v>
      </c>
      <c r="B29" s="63" t="str">
        <f>'Hoja de trabajo del evaluador'!B29</f>
        <v>1.3.1..2</v>
      </c>
      <c r="C29" s="69">
        <f>IF('Hoja de trabajo del evaluador'!F29="low",1,"")</f>
      </c>
      <c r="D29" s="69">
        <f>IF('Hoja de trabajo del evaluador'!F29="medium",1,"")</f>
      </c>
      <c r="E29" s="69">
        <f>IF('Hoja de trabajo del evaluador'!F29="high",1,"")</f>
      </c>
      <c r="I29"/>
    </row>
    <row r="30" spans="1:9" ht="14.25">
      <c r="A30" s="62">
        <f>'Hoja de trabajo del evaluador'!A30</f>
        <v>125</v>
      </c>
      <c r="B30" s="63" t="str">
        <f>'Hoja de trabajo del evaluador'!B30</f>
        <v>1.3.1..2</v>
      </c>
      <c r="C30" s="69">
        <f>IF('Hoja de trabajo del evaluador'!F30="low",1,"")</f>
      </c>
      <c r="D30" s="69">
        <f>IF('Hoja de trabajo del evaluador'!F30="medium",1,"")</f>
      </c>
      <c r="E30" s="69">
        <f>IF('Hoja de trabajo del evaluador'!F30="high",1,"")</f>
      </c>
      <c r="I30"/>
    </row>
    <row r="31" spans="1:9" ht="14.25">
      <c r="A31" s="62">
        <f>'Hoja de trabajo del evaluador'!A31</f>
        <v>126</v>
      </c>
      <c r="B31" s="63" t="str">
        <f>'Hoja de trabajo del evaluador'!B31</f>
        <v>1.3.1..2</v>
      </c>
      <c r="C31" s="69">
        <f>IF('Hoja de trabajo del evaluador'!F31="low",1,"")</f>
      </c>
      <c r="D31" s="69">
        <f>IF('Hoja de trabajo del evaluador'!F31="medium",1,"")</f>
      </c>
      <c r="E31" s="69">
        <f>IF('Hoja de trabajo del evaluador'!F31="high",1,"")</f>
      </c>
      <c r="I31"/>
    </row>
    <row r="32" spans="1:9" ht="14.25">
      <c r="A32" s="62">
        <f>'Hoja de trabajo del evaluador'!A32</f>
        <v>127</v>
      </c>
      <c r="B32" s="63" t="str">
        <f>'Hoja de trabajo del evaluador'!B32</f>
        <v>1.3.2</v>
      </c>
      <c r="C32" s="69">
        <f>IF('Hoja de trabajo del evaluador'!F32="low",1,"")</f>
      </c>
      <c r="D32" s="69">
        <f>IF('Hoja de trabajo del evaluador'!F32="medium",1,"")</f>
      </c>
      <c r="E32" s="69">
        <f>IF('Hoja de trabajo del evaluador'!F32="high",1,"")</f>
      </c>
      <c r="I32"/>
    </row>
    <row r="33" spans="1:9" ht="14.25">
      <c r="A33" s="62">
        <f>'Hoja de trabajo del evaluador'!A33</f>
        <v>128</v>
      </c>
      <c r="B33" s="63" t="str">
        <f>'Hoja de trabajo del evaluador'!B33</f>
        <v>1.3.2</v>
      </c>
      <c r="C33" s="69">
        <f>IF('Hoja de trabajo del evaluador'!F33="low",1,"")</f>
      </c>
      <c r="D33" s="69">
        <f>IF('Hoja de trabajo del evaluador'!F33="medium",1,"")</f>
      </c>
      <c r="E33" s="69">
        <f>IF('Hoja de trabajo del evaluador'!F33="high",1,"")</f>
      </c>
      <c r="I33"/>
    </row>
    <row r="34" spans="1:9" ht="14.25">
      <c r="A34" s="62">
        <f>'Hoja de trabajo del evaluador'!A34</f>
        <v>129</v>
      </c>
      <c r="B34" s="63" t="str">
        <f>'Hoja de trabajo del evaluador'!B34</f>
        <v>1.3.2</v>
      </c>
      <c r="C34" s="69">
        <f>IF('Hoja de trabajo del evaluador'!F34="low",1,"")</f>
      </c>
      <c r="D34" s="69">
        <f>IF('Hoja de trabajo del evaluador'!F34="medium",1,"")</f>
      </c>
      <c r="E34" s="69">
        <f>IF('Hoja de trabajo del evaluador'!F34="high",1,"")</f>
      </c>
      <c r="I34"/>
    </row>
    <row r="35" spans="1:9" ht="14.25">
      <c r="A35" s="62">
        <f>'Hoja de trabajo del evaluador'!A35</f>
        <v>130</v>
      </c>
      <c r="B35" s="63" t="str">
        <f>'Hoja de trabajo del evaluador'!B35</f>
        <v>1.3.2</v>
      </c>
      <c r="C35" s="69">
        <f>IF('Hoja de trabajo del evaluador'!F35="low",1,"")</f>
      </c>
      <c r="D35" s="69">
        <f>IF('Hoja de trabajo del evaluador'!F35="medium",1,"")</f>
      </c>
      <c r="E35" s="69">
        <f>IF('Hoja de trabajo del evaluador'!F35="high",1,"")</f>
      </c>
      <c r="I35"/>
    </row>
    <row r="36" spans="1:9" ht="14.25">
      <c r="A36" s="62">
        <f>'Hoja de trabajo del evaluador'!A36</f>
        <v>131</v>
      </c>
      <c r="B36" s="63" t="str">
        <f>'Hoja de trabajo del evaluador'!B36</f>
        <v>1.3.2</v>
      </c>
      <c r="C36" s="69">
        <f>IF('Hoja de trabajo del evaluador'!F36="low",1,"")</f>
      </c>
      <c r="D36" s="69">
        <f>IF('Hoja de trabajo del evaluador'!F36="medium",1,"")</f>
      </c>
      <c r="E36" s="69">
        <f>IF('Hoja de trabajo del evaluador'!F36="high",1,"")</f>
      </c>
      <c r="I36"/>
    </row>
    <row r="37" spans="1:9" ht="14.25">
      <c r="A37" s="62">
        <f>'Hoja de trabajo del evaluador'!A37</f>
        <v>132</v>
      </c>
      <c r="B37" s="63" t="str">
        <f>'Hoja de trabajo del evaluador'!B37</f>
        <v>1.3.2</v>
      </c>
      <c r="C37" s="69">
        <f>IF('Hoja de trabajo del evaluador'!F37="low",1,"")</f>
      </c>
      <c r="D37" s="69">
        <f>IF('Hoja de trabajo del evaluador'!F37="medium",1,"")</f>
      </c>
      <c r="E37" s="69">
        <f>IF('Hoja de trabajo del evaluador'!F37="high",1,"")</f>
      </c>
      <c r="I37"/>
    </row>
    <row r="38" spans="1:9" ht="14.25">
      <c r="A38" s="62">
        <f>'Hoja de trabajo del evaluador'!A38</f>
        <v>133</v>
      </c>
      <c r="B38" s="63" t="str">
        <f>'Hoja de trabajo del evaluador'!B38</f>
        <v>1.3.2</v>
      </c>
      <c r="C38" s="69">
        <f>IF('Hoja de trabajo del evaluador'!F38="low",1,"")</f>
      </c>
      <c r="D38" s="69">
        <f>IF('Hoja de trabajo del evaluador'!F38="medium",1,"")</f>
      </c>
      <c r="E38" s="69">
        <f>IF('Hoja de trabajo del evaluador'!F38="high",1,"")</f>
      </c>
      <c r="I38"/>
    </row>
    <row r="39" spans="1:9" ht="14.25">
      <c r="A39" s="62">
        <f>'Hoja de trabajo del evaluador'!A39</f>
        <v>134</v>
      </c>
      <c r="B39" s="63" t="str">
        <f>'Hoja de trabajo del evaluador'!B39</f>
        <v>1.3.3..1</v>
      </c>
      <c r="C39" s="69">
        <f>IF('Hoja de trabajo del evaluador'!F39="low",1,"")</f>
      </c>
      <c r="D39" s="69">
        <f>IF('Hoja de trabajo del evaluador'!F39="medium",1,"")</f>
      </c>
      <c r="E39" s="69">
        <f>IF('Hoja de trabajo del evaluador'!F39="high",1,"")</f>
      </c>
      <c r="I39"/>
    </row>
    <row r="40" spans="1:9" ht="14.25">
      <c r="A40" s="62">
        <f>'Hoja de trabajo del evaluador'!A40</f>
        <v>135</v>
      </c>
      <c r="B40" s="63" t="str">
        <f>'Hoja de trabajo del evaluador'!B40</f>
        <v>1.3.3..1</v>
      </c>
      <c r="C40" s="69">
        <f>IF('Hoja de trabajo del evaluador'!F40="low",1,"")</f>
      </c>
      <c r="D40" s="69">
        <f>IF('Hoja de trabajo del evaluador'!F40="medium",1,"")</f>
      </c>
      <c r="E40" s="69">
        <f>IF('Hoja de trabajo del evaluador'!F40="high",1,"")</f>
      </c>
      <c r="I40"/>
    </row>
    <row r="41" spans="1:9" ht="14.25">
      <c r="A41" s="62">
        <f>'Hoja de trabajo del evaluador'!A41</f>
        <v>136</v>
      </c>
      <c r="B41" s="63" t="str">
        <f>'Hoja de trabajo del evaluador'!B41</f>
        <v>1.3.3..2</v>
      </c>
      <c r="C41" s="69">
        <f>IF('Hoja de trabajo del evaluador'!F41="low",1,"")</f>
      </c>
      <c r="D41" s="69">
        <f>IF('Hoja de trabajo del evaluador'!F41="medium",1,"")</f>
      </c>
      <c r="E41" s="69">
        <f>IF('Hoja de trabajo del evaluador'!F41="high",1,"")</f>
      </c>
      <c r="I41"/>
    </row>
    <row r="42" spans="1:9" ht="14.25">
      <c r="A42" s="62">
        <f>'Hoja de trabajo del evaluador'!A42</f>
        <v>137</v>
      </c>
      <c r="B42" s="63" t="str">
        <f>'Hoja de trabajo del evaluador'!B42</f>
        <v>1.3.4</v>
      </c>
      <c r="C42" s="69">
        <f>IF('Hoja de trabajo del evaluador'!F42="low",1,"")</f>
      </c>
      <c r="D42" s="69">
        <f>IF('Hoja de trabajo del evaluador'!F42="medium",1,"")</f>
      </c>
      <c r="E42" s="69">
        <f>IF('Hoja de trabajo del evaluador'!F42="high",1,"")</f>
      </c>
      <c r="I42"/>
    </row>
    <row r="43" spans="1:9" ht="14.25">
      <c r="A43" s="62">
        <f>'Hoja de trabajo del evaluador'!A43</f>
        <v>138</v>
      </c>
      <c r="B43" s="63" t="str">
        <f>'Hoja de trabajo del evaluador'!B43</f>
        <v>1.3.4</v>
      </c>
      <c r="C43" s="69">
        <f>IF('Hoja de trabajo del evaluador'!F43="low",1,"")</f>
      </c>
      <c r="D43" s="69">
        <f>IF('Hoja de trabajo del evaluador'!F43="medium",1,"")</f>
      </c>
      <c r="E43" s="69">
        <f>IF('Hoja de trabajo del evaluador'!F43="high",1,"")</f>
      </c>
      <c r="I43"/>
    </row>
    <row r="44" spans="1:9" ht="14.25">
      <c r="A44" s="62">
        <f>'Hoja de trabajo del evaluador'!A44</f>
        <v>139</v>
      </c>
      <c r="B44" s="63" t="str">
        <f>'Hoja de trabajo del evaluador'!B44</f>
        <v>1.3.4</v>
      </c>
      <c r="C44" s="69">
        <f>IF('Hoja de trabajo del evaluador'!F44="low",1,"")</f>
      </c>
      <c r="D44" s="69">
        <f>IF('Hoja de trabajo del evaluador'!F44="medium",1,"")</f>
      </c>
      <c r="E44" s="69">
        <f>IF('Hoja de trabajo del evaluador'!F44="high",1,"")</f>
      </c>
      <c r="I44"/>
    </row>
    <row r="45" spans="1:9" ht="14.25">
      <c r="A45" s="62">
        <f>'Hoja de trabajo del evaluador'!A45</f>
        <v>140</v>
      </c>
      <c r="B45" s="63" t="str">
        <f>'Hoja de trabajo del evaluador'!B45</f>
        <v>1.3.4</v>
      </c>
      <c r="C45" s="69">
        <f>IF('Hoja de trabajo del evaluador'!F45="low",1,"")</f>
      </c>
      <c r="D45" s="69">
        <f>IF('Hoja de trabajo del evaluador'!F45="medium",1,"")</f>
      </c>
      <c r="E45" s="69">
        <f>IF('Hoja de trabajo del evaluador'!F45="high",1,"")</f>
      </c>
      <c r="I45"/>
    </row>
    <row r="46" spans="1:9" ht="14.25">
      <c r="A46" s="62">
        <f>'Hoja de trabajo del evaluador'!A46</f>
        <v>141</v>
      </c>
      <c r="B46" s="63" t="str">
        <f>'Hoja de trabajo del evaluador'!B46</f>
        <v>1.3.5</v>
      </c>
      <c r="C46" s="69">
        <f>IF('Hoja de trabajo del evaluador'!F46="low",1,"")</f>
      </c>
      <c r="D46" s="69">
        <f>IF('Hoja de trabajo del evaluador'!F46="medium",1,"")</f>
      </c>
      <c r="E46" s="69">
        <f>IF('Hoja de trabajo del evaluador'!F46="high",1,"")</f>
      </c>
      <c r="I46"/>
    </row>
    <row r="47" spans="1:9" ht="14.25">
      <c r="A47" s="62">
        <f>'Hoja de trabajo del evaluador'!A47</f>
        <v>142</v>
      </c>
      <c r="B47" s="63" t="str">
        <f>'Hoja de trabajo del evaluador'!B47</f>
        <v>1.3.6</v>
      </c>
      <c r="C47" s="69">
        <f>IF('Hoja de trabajo del evaluador'!F47="low",1,"")</f>
      </c>
      <c r="D47" s="69">
        <f>IF('Hoja de trabajo del evaluador'!F47="medium",1,"")</f>
      </c>
      <c r="E47" s="69">
        <f>IF('Hoja de trabajo del evaluador'!F47="high",1,"")</f>
      </c>
      <c r="I47"/>
    </row>
    <row r="48" spans="1:9" ht="14.25">
      <c r="A48" s="62">
        <f>'Hoja de trabajo del evaluador'!A48</f>
        <v>143</v>
      </c>
      <c r="B48" s="63" t="str">
        <f>'Hoja de trabajo del evaluador'!B48</f>
        <v>1.3.6</v>
      </c>
      <c r="C48" s="69">
        <f>IF('Hoja de trabajo del evaluador'!F48="low",1,"")</f>
      </c>
      <c r="D48" s="69">
        <f>IF('Hoja de trabajo del evaluador'!F48="medium",1,"")</f>
      </c>
      <c r="E48" s="69">
        <f>IF('Hoja de trabajo del evaluador'!F48="high",1,"")</f>
      </c>
      <c r="I48"/>
    </row>
    <row r="49" spans="1:9" ht="14.25">
      <c r="A49" s="62">
        <f>'Hoja de trabajo del evaluador'!A49</f>
        <v>144</v>
      </c>
      <c r="B49" s="63" t="str">
        <f>'Hoja de trabajo del evaluador'!B49</f>
        <v>1.3.6</v>
      </c>
      <c r="C49" s="69">
        <f>IF('Hoja de trabajo del evaluador'!F49="low",1,"")</f>
      </c>
      <c r="D49" s="69">
        <f>IF('Hoja de trabajo del evaluador'!F49="medium",1,"")</f>
      </c>
      <c r="E49" s="69">
        <f>IF('Hoja de trabajo del evaluador'!F49="high",1,"")</f>
      </c>
      <c r="I49"/>
    </row>
    <row r="50" spans="1:9" ht="14.25">
      <c r="A50" s="66" t="str">
        <f>'Hoja de trabajo del evaluador'!A50</f>
        <v>1.4  Prácticas generales de seguridad</v>
      </c>
      <c r="B50" s="67">
        <f>'Hoja de trabajo del evaluador'!B50</f>
        <v>0</v>
      </c>
      <c r="C50" s="75">
        <f>IF('Hoja de trabajo del evaluador'!F50="low",1,"")</f>
      </c>
      <c r="D50" s="75">
        <f>IF('Hoja de trabajo del evaluador'!F50="medium",1,"")</f>
      </c>
      <c r="E50" s="75">
        <f>IF('Hoja de trabajo del evaluador'!F50="high",1,"")</f>
      </c>
      <c r="I50"/>
    </row>
    <row r="51" spans="1:9" ht="14.25">
      <c r="A51" s="62">
        <f>'Hoja de trabajo del evaluador'!A51</f>
        <v>145</v>
      </c>
      <c r="B51" s="63" t="str">
        <f>'Hoja de trabajo del evaluador'!B51</f>
        <v>1.4.1</v>
      </c>
      <c r="C51" s="69">
        <f>IF('Hoja de trabajo del evaluador'!F51="low",1,"")</f>
      </c>
      <c r="D51" s="69">
        <f>IF('Hoja de trabajo del evaluador'!F51="medium",1,"")</f>
      </c>
      <c r="E51" s="69">
        <f>IF('Hoja de trabajo del evaluador'!F51="high",1,"")</f>
      </c>
      <c r="I51"/>
    </row>
    <row r="52" spans="1:9" ht="14.25">
      <c r="A52" s="62">
        <f>'Hoja de trabajo del evaluador'!A52</f>
        <v>146</v>
      </c>
      <c r="B52" s="63" t="str">
        <f>'Hoja de trabajo del evaluador'!B52</f>
        <v>1.4.2</v>
      </c>
      <c r="C52" s="69">
        <f>IF('Hoja de trabajo del evaluador'!F52="low",1,"")</f>
      </c>
      <c r="D52" s="69">
        <f>IF('Hoja de trabajo del evaluador'!F52="medium",1,"")</f>
      </c>
      <c r="E52" s="69">
        <f>IF('Hoja de trabajo del evaluador'!F52="high",1,"")</f>
      </c>
      <c r="I52"/>
    </row>
    <row r="53" spans="1:9" ht="14.25">
      <c r="A53" s="62">
        <f>'Hoja de trabajo del evaluador'!A53</f>
        <v>147</v>
      </c>
      <c r="B53" s="63" t="str">
        <f>'Hoja de trabajo del evaluador'!B53</f>
        <v>1.4.2</v>
      </c>
      <c r="C53" s="69">
        <f>IF('Hoja de trabajo del evaluador'!F53="low",1,"")</f>
      </c>
      <c r="D53" s="69">
        <f>IF('Hoja de trabajo del evaluador'!F53="medium",1,"")</f>
      </c>
      <c r="E53" s="69">
        <f>IF('Hoja de trabajo del evaluador'!F53="high",1,"")</f>
      </c>
      <c r="I53"/>
    </row>
    <row r="54" spans="1:9" ht="14.25">
      <c r="A54" s="62">
        <f>'Hoja de trabajo del evaluador'!A54</f>
        <v>148</v>
      </c>
      <c r="B54" s="63" t="str">
        <f>'Hoja de trabajo del evaluador'!B54</f>
        <v>1.4.2..1</v>
      </c>
      <c r="C54" s="69">
        <f>IF('Hoja de trabajo del evaluador'!F54="low",1,"")</f>
      </c>
      <c r="D54" s="69">
        <f>IF('Hoja de trabajo del evaluador'!F54="medium",1,"")</f>
      </c>
      <c r="E54" s="69">
        <f>IF('Hoja de trabajo del evaluador'!F54="high",1,"")</f>
      </c>
      <c r="I54"/>
    </row>
    <row r="55" spans="1:9" ht="14.25">
      <c r="A55" s="62">
        <f>'Hoja de trabajo del evaluador'!A55</f>
        <v>149</v>
      </c>
      <c r="B55" s="63" t="str">
        <f>'Hoja de trabajo del evaluador'!B55</f>
        <v>1.4.2..2</v>
      </c>
      <c r="C55" s="69">
        <f>IF('Hoja de trabajo del evaluador'!F55="low",1,"")</f>
      </c>
      <c r="D55" s="69">
        <f>IF('Hoja de trabajo del evaluador'!F55="medium",1,"")</f>
      </c>
      <c r="E55" s="69">
        <f>IF('Hoja de trabajo del evaluador'!F55="high",1,"")</f>
      </c>
      <c r="I55"/>
    </row>
    <row r="56" spans="1:9" ht="14.25">
      <c r="A56" s="66" t="str">
        <f>'Hoja de trabajo del evaluador'!A56</f>
        <v>Capítulo 2. Procesos de solicitud</v>
      </c>
      <c r="B56" s="67">
        <f>'Hoja de trabajo del evaluador'!B56</f>
        <v>0</v>
      </c>
      <c r="C56" s="75">
        <f>IF('Hoja de trabajo del evaluador'!F56="low",1,"")</f>
      </c>
      <c r="D56" s="75">
        <f>IF('Hoja de trabajo del evaluador'!F56="medium",1,"")</f>
      </c>
      <c r="E56" s="75">
        <f>IF('Hoja de trabajo del evaluador'!F56="high",1,"")</f>
      </c>
      <c r="I56"/>
    </row>
    <row r="57" spans="1:9" ht="14.25">
      <c r="A57" s="66" t="str">
        <f>'Hoja de trabajo del evaluador'!A57</f>
        <v>2.2  Procesos de solicitud y requisitos</v>
      </c>
      <c r="B57" s="67">
        <f>'Hoja de trabajo del evaluador'!B57</f>
        <v>0</v>
      </c>
      <c r="C57" s="75">
        <f>IF('Hoja de trabajo del evaluador'!F57="low",1,"")</f>
      </c>
      <c r="D57" s="75">
        <f>IF('Hoja de trabajo del evaluador'!F57="medium",1,"")</f>
      </c>
      <c r="E57" s="75">
        <f>IF('Hoja de trabajo del evaluador'!F57="high",1,"")</f>
      </c>
      <c r="I57"/>
    </row>
    <row r="58" spans="1:9" ht="14.25">
      <c r="A58" s="62">
        <f>'Hoja de trabajo del evaluador'!A58</f>
        <v>201</v>
      </c>
      <c r="B58" s="63" t="str">
        <f>'Hoja de trabajo del evaluador'!B58</f>
        <v>2.2.1</v>
      </c>
      <c r="C58" s="69">
        <f>IF('Hoja de trabajo del evaluador'!F58="low",1,"")</f>
      </c>
      <c r="D58" s="69">
        <f>IF('Hoja de trabajo del evaluador'!F58="medium",1,"")</f>
      </c>
      <c r="E58" s="69">
        <f>IF('Hoja de trabajo del evaluador'!F58="high",1,"")</f>
      </c>
      <c r="I58"/>
    </row>
    <row r="59" spans="1:9" ht="14.25">
      <c r="A59" s="62">
        <f>'Hoja de trabajo del evaluador'!A59</f>
        <v>202</v>
      </c>
      <c r="B59" s="63" t="str">
        <f>'Hoja de trabajo del evaluador'!B59</f>
        <v>2.2.1</v>
      </c>
      <c r="C59" s="69">
        <f>IF('Hoja de trabajo del evaluador'!F59="low",1,"")</f>
      </c>
      <c r="D59" s="69">
        <f>IF('Hoja de trabajo del evaluador'!F59="medium",1,"")</f>
      </c>
      <c r="E59" s="69">
        <f>IF('Hoja de trabajo del evaluador'!F59="high",1,"")</f>
      </c>
      <c r="I59"/>
    </row>
    <row r="60" spans="1:9" ht="14.25">
      <c r="A60" s="62">
        <f>'Hoja de trabajo del evaluador'!A60</f>
        <v>203</v>
      </c>
      <c r="B60" s="63" t="str">
        <f>'Hoja de trabajo del evaluador'!B60</f>
        <v>2.2.2</v>
      </c>
      <c r="C60" s="69">
        <f>IF('Hoja de trabajo del evaluador'!F60="low",1,"")</f>
      </c>
      <c r="D60" s="69">
        <f>IF('Hoja de trabajo del evaluador'!F60="medium",1,"")</f>
      </c>
      <c r="E60" s="69">
        <f>IF('Hoja de trabajo del evaluador'!F60="high",1,"")</f>
      </c>
      <c r="I60"/>
    </row>
    <row r="61" spans="1:9" ht="14.25">
      <c r="A61" s="66" t="str">
        <f>'Hoja de trabajo del evaluador'!A61</f>
        <v>2.3   Fotografías</v>
      </c>
      <c r="B61" s="67">
        <f>'Hoja de trabajo del evaluador'!B61</f>
        <v>0</v>
      </c>
      <c r="C61" s="75">
        <f>IF('Hoja de trabajo del evaluador'!F61="low",1,"")</f>
      </c>
      <c r="D61" s="75">
        <f>IF('Hoja de trabajo del evaluador'!F61="medium",1,"")</f>
      </c>
      <c r="E61" s="75">
        <f>IF('Hoja de trabajo del evaluador'!F61="high",1,"")</f>
      </c>
      <c r="I61"/>
    </row>
    <row r="62" spans="1:9" ht="14.25">
      <c r="A62" s="62">
        <f>'Hoja de trabajo del evaluador'!A62</f>
        <v>204</v>
      </c>
      <c r="B62" s="63">
        <f>'Hoja de trabajo del evaluador'!B62</f>
        <v>2.3</v>
      </c>
      <c r="C62" s="69">
        <f>IF('Hoja de trabajo del evaluador'!F62="low",1,"")</f>
      </c>
      <c r="D62" s="69">
        <f>IF('Hoja de trabajo del evaluador'!F62="medium",1,"")</f>
      </c>
      <c r="E62" s="69">
        <f>IF('Hoja de trabajo del evaluador'!F62="high",1,"")</f>
      </c>
      <c r="I62"/>
    </row>
    <row r="63" spans="1:9" ht="14.25">
      <c r="A63" s="62">
        <f>'Hoja de trabajo del evaluador'!A63</f>
        <v>205</v>
      </c>
      <c r="B63" s="63">
        <f>'Hoja de trabajo del evaluador'!B63</f>
        <v>2.3</v>
      </c>
      <c r="C63" s="69">
        <f>IF('Hoja de trabajo del evaluador'!F63="low",1,"")</f>
      </c>
      <c r="D63" s="69">
        <f>IF('Hoja de trabajo del evaluador'!F63="medium",1,"")</f>
      </c>
      <c r="E63" s="69">
        <f>IF('Hoja de trabajo del evaluador'!F63="high",1,"")</f>
      </c>
      <c r="I63"/>
    </row>
    <row r="64" spans="1:9" ht="14.25">
      <c r="A64" s="62">
        <f>'Hoja de trabajo del evaluador'!A64</f>
        <v>206</v>
      </c>
      <c r="B64" s="63">
        <f>'Hoja de trabajo del evaluador'!B64</f>
        <v>2.3</v>
      </c>
      <c r="C64" s="69">
        <f>IF('Hoja de trabajo del evaluador'!F64="low",1,"")</f>
      </c>
      <c r="D64" s="69">
        <f>IF('Hoja de trabajo del evaluador'!F64="medium",1,"")</f>
      </c>
      <c r="E64" s="69">
        <f>IF('Hoja de trabajo del evaluador'!F64="high",1,"")</f>
      </c>
      <c r="I64"/>
    </row>
    <row r="65" spans="1:9" ht="42.75">
      <c r="A65" s="62" t="str">
        <f>'Hoja de trabajo del evaluador'!A65</f>
        <v>Si la AEDV acepta fotografías digitalizadas, por favor responda a las siguientes preguntas: </v>
      </c>
      <c r="B65" s="63">
        <f>'Hoja de trabajo del evaluador'!B65</f>
        <v>0</v>
      </c>
      <c r="C65" s="69">
        <f>IF('Hoja de trabajo del evaluador'!F65="low",1,"")</f>
      </c>
      <c r="D65" s="69">
        <f>IF('Hoja de trabajo del evaluador'!F65="medium",1,"")</f>
      </c>
      <c r="E65" s="69">
        <f>IF('Hoja de trabajo del evaluador'!F65="high",1,"")</f>
      </c>
      <c r="I65"/>
    </row>
    <row r="66" spans="1:9" ht="14.25">
      <c r="A66" s="62">
        <f>'Hoja de trabajo del evaluador'!A66</f>
        <v>207</v>
      </c>
      <c r="B66" s="63">
        <f>'Hoja de trabajo del evaluador'!B66</f>
        <v>2.3</v>
      </c>
      <c r="C66" s="69">
        <f>IF('Hoja de trabajo del evaluador'!F66="low",1,"")</f>
      </c>
      <c r="D66" s="69">
        <f>IF('Hoja de trabajo del evaluador'!F66="medium",1,"")</f>
      </c>
      <c r="E66" s="69">
        <f>IF('Hoja de trabajo del evaluador'!F66="high",1,"")</f>
      </c>
      <c r="I66"/>
    </row>
    <row r="67" spans="1:9" ht="14.25">
      <c r="A67" s="62">
        <f>'Hoja de trabajo del evaluador'!A67</f>
        <v>208</v>
      </c>
      <c r="B67" s="63">
        <f>'Hoja de trabajo del evaluador'!B67</f>
        <v>2.3</v>
      </c>
      <c r="C67" s="69">
        <f>IF('Hoja de trabajo del evaluador'!F67="low",1,"")</f>
      </c>
      <c r="D67" s="69">
        <f>IF('Hoja de trabajo del evaluador'!F67="medium",1,"")</f>
      </c>
      <c r="E67" s="69">
        <f>IF('Hoja de trabajo del evaluador'!F67="high",1,"")</f>
      </c>
      <c r="I67"/>
    </row>
    <row r="68" spans="1:9" ht="28.5">
      <c r="A68" s="66" t="str">
        <f>'Hoja de trabajo del evaluador'!A68</f>
        <v>2.4   Características biométricas secundarias</v>
      </c>
      <c r="B68" s="67">
        <f>'Hoja de trabajo del evaluador'!B68</f>
        <v>0</v>
      </c>
      <c r="C68" s="75">
        <f>IF('Hoja de trabajo del evaluador'!F68="low",1,"")</f>
      </c>
      <c r="D68" s="75">
        <f>IF('Hoja de trabajo del evaluador'!F68="medium",1,"")</f>
      </c>
      <c r="E68" s="75">
        <f>IF('Hoja de trabajo del evaluador'!F68="high",1,"")</f>
      </c>
      <c r="I68"/>
    </row>
    <row r="69" spans="1:9" ht="14.25">
      <c r="A69" s="62">
        <f>'Hoja de trabajo del evaluador'!A69</f>
        <v>209</v>
      </c>
      <c r="B69" s="63">
        <f>'Hoja de trabajo del evaluador'!B69</f>
        <v>2.4</v>
      </c>
      <c r="C69" s="69">
        <f>IF('Hoja de trabajo del evaluador'!F69="low",1,"")</f>
      </c>
      <c r="D69" s="69">
        <f>IF('Hoja de trabajo del evaluador'!F69="medium",1,"")</f>
      </c>
      <c r="E69" s="69">
        <f>IF('Hoja de trabajo del evaluador'!F69="high",1,"")</f>
      </c>
      <c r="I69"/>
    </row>
    <row r="70" spans="1:9" ht="28.5">
      <c r="A70" s="66" t="str">
        <f>'Hoja de trabajo del evaluador'!A70</f>
        <v>2.5   Tratamiento y protección de la información personal </v>
      </c>
      <c r="B70" s="67">
        <f>'Hoja de trabajo del evaluador'!B70</f>
        <v>0</v>
      </c>
      <c r="C70" s="75">
        <f>IF('Hoja de trabajo del evaluador'!F70="low",1,"")</f>
      </c>
      <c r="D70" s="75">
        <f>IF('Hoja de trabajo del evaluador'!F70="medium",1,"")</f>
      </c>
      <c r="E70" s="75">
        <f>IF('Hoja de trabajo del evaluador'!F70="high",1,"")</f>
      </c>
      <c r="I70"/>
    </row>
    <row r="71" spans="1:9" ht="14.25">
      <c r="A71" s="62">
        <f>'Hoja de trabajo del evaluador'!A71</f>
        <v>210</v>
      </c>
      <c r="B71" s="63">
        <f>'Hoja de trabajo del evaluador'!B71</f>
        <v>2.5</v>
      </c>
      <c r="C71" s="69">
        <f>IF('Hoja de trabajo del evaluador'!F71="low",1,"")</f>
      </c>
      <c r="D71" s="69">
        <f>IF('Hoja de trabajo del evaluador'!F71="medium",1,"")</f>
      </c>
      <c r="E71" s="69">
        <f>IF('Hoja de trabajo del evaluador'!F71="high",1,"")</f>
      </c>
      <c r="I71"/>
    </row>
    <row r="72" spans="1:9" ht="14.25">
      <c r="A72" s="62">
        <f>'Hoja de trabajo del evaluador'!A72</f>
        <v>211</v>
      </c>
      <c r="B72" s="63">
        <f>'Hoja de trabajo del evaluador'!B72</f>
        <v>2.5</v>
      </c>
      <c r="C72" s="69">
        <f>IF('Hoja de trabajo del evaluador'!F72="low",1,"")</f>
      </c>
      <c r="D72" s="69">
        <f>IF('Hoja de trabajo del evaluador'!F72="medium",1,"")</f>
      </c>
      <c r="E72" s="69">
        <f>IF('Hoja de trabajo del evaluador'!F72="high",1,"")</f>
      </c>
      <c r="I72"/>
    </row>
    <row r="73" spans="1:9" ht="14.25">
      <c r="A73" s="62">
        <f>'Hoja de trabajo del evaluador'!A73</f>
        <v>212</v>
      </c>
      <c r="B73" s="63">
        <f>'Hoja de trabajo del evaluador'!B73</f>
        <v>2.5</v>
      </c>
      <c r="C73" s="69">
        <f>IF('Hoja de trabajo del evaluador'!F73="low",1,"")</f>
      </c>
      <c r="D73" s="69">
        <f>IF('Hoja de trabajo del evaluador'!F73="medium",1,"")</f>
      </c>
      <c r="E73" s="69">
        <f>IF('Hoja de trabajo del evaluador'!F73="high",1,"")</f>
      </c>
      <c r="I73"/>
    </row>
    <row r="74" spans="1:9" ht="14.25">
      <c r="A74" s="62">
        <f>'Hoja de trabajo del evaluador'!A74</f>
        <v>213</v>
      </c>
      <c r="B74" s="63">
        <f>'Hoja de trabajo del evaluador'!B74</f>
        <v>2.5</v>
      </c>
      <c r="C74" s="69">
        <f>IF('Hoja de trabajo del evaluador'!F74="low",1,"")</f>
      </c>
      <c r="D74" s="69">
        <f>IF('Hoja de trabajo del evaluador'!F74="medium",1,"")</f>
      </c>
      <c r="E74" s="69">
        <f>IF('Hoja de trabajo del evaluador'!F74="high",1,"")</f>
      </c>
      <c r="I74"/>
    </row>
    <row r="75" spans="1:9" ht="14.25">
      <c r="A75" s="62">
        <f>'Hoja de trabajo del evaluador'!A75</f>
        <v>214</v>
      </c>
      <c r="B75" s="63">
        <f>'Hoja de trabajo del evaluador'!B75</f>
        <v>2.5</v>
      </c>
      <c r="C75" s="69">
        <f>IF('Hoja de trabajo del evaluador'!F75="low",1,"")</f>
      </c>
      <c r="D75" s="69">
        <f>IF('Hoja de trabajo del evaluador'!F75="medium",1,"")</f>
      </c>
      <c r="E75" s="69">
        <f>IF('Hoja de trabajo del evaluador'!F75="high",1,"")</f>
      </c>
      <c r="I75"/>
    </row>
    <row r="76" spans="1:9" ht="14.25">
      <c r="A76" s="62">
        <f>'Hoja de trabajo del evaluador'!A76</f>
        <v>215</v>
      </c>
      <c r="B76" s="63">
        <f>'Hoja de trabajo del evaluador'!B76</f>
        <v>2.5</v>
      </c>
      <c r="C76" s="69">
        <f>IF('Hoja de trabajo del evaluador'!F76="low",1,"")</f>
      </c>
      <c r="D76" s="69">
        <f>IF('Hoja de trabajo del evaluador'!F76="medium",1,"")</f>
      </c>
      <c r="E76" s="69">
        <f>IF('Hoja de trabajo del evaluador'!F76="high",1,"")</f>
      </c>
      <c r="I76"/>
    </row>
    <row r="77" spans="1:9" ht="14.25">
      <c r="A77" s="62">
        <f>'Hoja de trabajo del evaluador'!A77</f>
        <v>216</v>
      </c>
      <c r="B77" s="63">
        <f>'Hoja de trabajo del evaluador'!B77</f>
        <v>2.5</v>
      </c>
      <c r="C77" s="69">
        <f>IF('Hoja de trabajo del evaluador'!F77="low",1,"")</f>
      </c>
      <c r="D77" s="69">
        <f>IF('Hoja de trabajo del evaluador'!F77="medium",1,"")</f>
      </c>
      <c r="E77" s="69">
        <f>IF('Hoja de trabajo del evaluador'!F77="high",1,"")</f>
      </c>
      <c r="I77"/>
    </row>
    <row r="78" spans="1:9" ht="14.25">
      <c r="A78" s="62">
        <f>'Hoja de trabajo del evaluador'!A78</f>
        <v>217</v>
      </c>
      <c r="B78" s="63">
        <f>'Hoja de trabajo del evaluador'!B78</f>
        <v>2.5</v>
      </c>
      <c r="C78" s="69">
        <f>IF('Hoja de trabajo del evaluador'!F78="low",1,"")</f>
      </c>
      <c r="D78" s="69">
        <f>IF('Hoja de trabajo del evaluador'!F78="medium",1,"")</f>
      </c>
      <c r="E78" s="69">
        <f>IF('Hoja de trabajo del evaluador'!F78="high",1,"")</f>
      </c>
      <c r="I78"/>
    </row>
    <row r="79" spans="1:9" ht="14.25">
      <c r="A79" s="62">
        <f>'Hoja de trabajo del evaluador'!A79</f>
        <v>218</v>
      </c>
      <c r="B79" s="63">
        <f>'Hoja de trabajo del evaluador'!B79</f>
        <v>2.5</v>
      </c>
      <c r="C79" s="69">
        <f>IF('Hoja de trabajo del evaluador'!F79="low",1,"")</f>
      </c>
      <c r="D79" s="69">
        <f>IF('Hoja de trabajo del evaluador'!F79="medium",1,"")</f>
      </c>
      <c r="E79" s="69">
        <f>IF('Hoja de trabajo del evaluador'!F79="high",1,"")</f>
      </c>
      <c r="I79"/>
    </row>
    <row r="80" spans="1:9" ht="14.25">
      <c r="A80" s="62">
        <f>'Hoja de trabajo del evaluador'!A80</f>
        <v>219</v>
      </c>
      <c r="B80" s="63">
        <f>'Hoja de trabajo del evaluador'!B80</f>
        <v>2.5</v>
      </c>
      <c r="C80" s="69">
        <f>IF('Hoja de trabajo del evaluador'!F80="low",1,"")</f>
      </c>
      <c r="D80" s="69">
        <f>IF('Hoja de trabajo del evaluador'!F80="medium",1,"")</f>
      </c>
      <c r="E80" s="69">
        <f>IF('Hoja de trabajo del evaluador'!F80="high",1,"")</f>
      </c>
      <c r="I80"/>
    </row>
    <row r="81" spans="1:9" ht="14.25">
      <c r="A81" s="62">
        <f>'Hoja de trabajo del evaluador'!A81</f>
        <v>220</v>
      </c>
      <c r="B81" s="63">
        <f>'Hoja de trabajo del evaluador'!B81</f>
        <v>2.5</v>
      </c>
      <c r="C81" s="69">
        <f>IF('Hoja de trabajo del evaluador'!F81="low",1,"")</f>
      </c>
      <c r="D81" s="69">
        <f>IF('Hoja de trabajo del evaluador'!F81="medium",1,"")</f>
      </c>
      <c r="E81" s="69">
        <f>IF('Hoja de trabajo del evaluador'!F81="high",1,"")</f>
      </c>
      <c r="I81"/>
    </row>
    <row r="82" spans="1:9" ht="14.25">
      <c r="A82" s="62">
        <f>'Hoja de trabajo del evaluador'!A82</f>
        <v>221</v>
      </c>
      <c r="B82" s="63" t="str">
        <f>'Hoja de trabajo del evaluador'!B82</f>
        <v>2.5.1</v>
      </c>
      <c r="C82" s="69">
        <f>IF('Hoja de trabajo del evaluador'!F82="low",1,"")</f>
      </c>
      <c r="D82" s="69">
        <f>IF('Hoja de trabajo del evaluador'!F82="medium",1,"")</f>
      </c>
      <c r="E82" s="69">
        <f>IF('Hoja de trabajo del evaluador'!F82="high",1,"")</f>
      </c>
      <c r="I82"/>
    </row>
    <row r="83" spans="1:9" ht="42.75">
      <c r="A83" s="66" t="str">
        <f>'Hoja de trabajo del evaluador'!A83</f>
        <v>Capítulo 3. Procesos de verificación de la titularidad
</v>
      </c>
      <c r="B83" s="67">
        <f>'Hoja de trabajo del evaluador'!B83</f>
        <v>0</v>
      </c>
      <c r="C83" s="75">
        <f>IF('Hoja de trabajo del evaluador'!F83="low",1,"")</f>
      </c>
      <c r="D83" s="75">
        <f>IF('Hoja de trabajo del evaluador'!F83="medium",1,"")</f>
      </c>
      <c r="E83" s="75">
        <f>IF('Hoja de trabajo del evaluador'!F83="high",1,"")</f>
      </c>
      <c r="I83"/>
    </row>
    <row r="84" spans="1:9" ht="14.25">
      <c r="A84" s="66" t="str">
        <f>'Hoja de trabajo del evaluador'!A84</f>
        <v>3.1   Resumen</v>
      </c>
      <c r="B84" s="67">
        <f>'Hoja de trabajo del evaluador'!B84</f>
        <v>0</v>
      </c>
      <c r="C84" s="75">
        <f>IF('Hoja de trabajo del evaluador'!F84="low",1,"")</f>
      </c>
      <c r="D84" s="75">
        <f>IF('Hoja de trabajo del evaluador'!F84="medium",1,"")</f>
      </c>
      <c r="E84" s="75">
        <f>IF('Hoja de trabajo del evaluador'!F84="high",1,"")</f>
      </c>
      <c r="I84"/>
    </row>
    <row r="85" spans="1:9" ht="14.25">
      <c r="A85" s="62">
        <f>'Hoja de trabajo del evaluador'!A85</f>
        <v>301</v>
      </c>
      <c r="B85" s="63">
        <f>'Hoja de trabajo del evaluador'!B85</f>
        <v>3.1</v>
      </c>
      <c r="C85" s="69">
        <f>IF('Hoja de trabajo del evaluador'!F85="low",1,"")</f>
      </c>
      <c r="D85" s="69">
        <f>IF('Hoja de trabajo del evaluador'!F85="medium",1,"")</f>
      </c>
      <c r="E85" s="69">
        <f>IF('Hoja de trabajo del evaluador'!F85="high",1,"")</f>
      </c>
      <c r="I85"/>
    </row>
    <row r="86" spans="1:9" ht="28.5">
      <c r="A86" s="66" t="str">
        <f>'Hoja de trabajo del evaluador'!A86</f>
        <v>3.2   Tratamiento de primeras solicitudes versus tratamiento de renovaciones </v>
      </c>
      <c r="B86" s="67">
        <f>'Hoja de trabajo del evaluador'!B86</f>
        <v>0</v>
      </c>
      <c r="C86" s="75">
        <f>IF('Hoja de trabajo del evaluador'!F86="low",1,"")</f>
      </c>
      <c r="D86" s="75">
        <f>IF('Hoja de trabajo del evaluador'!F86="medium",1,"")</f>
      </c>
      <c r="E86" s="75">
        <f>IF('Hoja de trabajo del evaluador'!F86="high",1,"")</f>
      </c>
      <c r="I86"/>
    </row>
    <row r="87" spans="1:9" ht="14.25">
      <c r="A87" s="62">
        <f>'Hoja de trabajo del evaluador'!A87</f>
        <v>302</v>
      </c>
      <c r="B87" s="63">
        <f>'Hoja de trabajo del evaluador'!B87</f>
        <v>3.2</v>
      </c>
      <c r="C87" s="69">
        <f>IF('Hoja de trabajo del evaluador'!F87="low",1,"")</f>
      </c>
      <c r="D87" s="69">
        <f>IF('Hoja de trabajo del evaluador'!F87="medium",1,"")</f>
      </c>
      <c r="E87" s="69">
        <f>IF('Hoja de trabajo del evaluador'!F87="high",1,"")</f>
      </c>
      <c r="I87"/>
    </row>
    <row r="88" spans="1:9" ht="14.25">
      <c r="A88" s="62">
        <f>'Hoja de trabajo del evaluador'!A88</f>
        <v>303</v>
      </c>
      <c r="B88" s="63">
        <f>'Hoja de trabajo del evaluador'!B88</f>
        <v>3.2</v>
      </c>
      <c r="C88" s="69">
        <f>IF('Hoja de trabajo del evaluador'!F88="low",1,"")</f>
      </c>
      <c r="D88" s="69">
        <f>IF('Hoja de trabajo del evaluador'!F88="medium",1,"")</f>
      </c>
      <c r="E88" s="69">
        <f>IF('Hoja de trabajo del evaluador'!F88="high",1,"")</f>
      </c>
      <c r="I88"/>
    </row>
    <row r="89" spans="1:9" ht="14.25">
      <c r="A89" s="62">
        <f>'Hoja de trabajo del evaluador'!A89</f>
        <v>304</v>
      </c>
      <c r="B89" s="63">
        <f>'Hoja de trabajo del evaluador'!B89</f>
        <v>3.2</v>
      </c>
      <c r="C89" s="69">
        <f>IF('Hoja de trabajo del evaluador'!F89="low",1,"")</f>
      </c>
      <c r="D89" s="69">
        <f>IF('Hoja de trabajo del evaluador'!F89="medium",1,"")</f>
      </c>
      <c r="E89" s="69">
        <f>IF('Hoja de trabajo del evaluador'!F89="high",1,"")</f>
      </c>
      <c r="I89"/>
    </row>
    <row r="90" spans="1:9" ht="14.25">
      <c r="A90" s="66" t="str">
        <f>'Hoja de trabajo del evaluador'!A90</f>
        <v>3.3   Solicitudes para niños</v>
      </c>
      <c r="B90" s="67">
        <f>'Hoja de trabajo del evaluador'!B90</f>
        <v>0</v>
      </c>
      <c r="C90" s="75">
        <f>IF('Hoja de trabajo del evaluador'!F90="low",1,"")</f>
      </c>
      <c r="D90" s="75">
        <f>IF('Hoja de trabajo del evaluador'!F90="medium",1,"")</f>
      </c>
      <c r="E90" s="75">
        <f>IF('Hoja de trabajo del evaluador'!F90="high",1,"")</f>
      </c>
      <c r="I90"/>
    </row>
    <row r="91" spans="1:9" ht="14.25">
      <c r="A91" s="62">
        <f>'Hoja de trabajo del evaluador'!A91</f>
        <v>305</v>
      </c>
      <c r="B91" s="63">
        <f>'Hoja de trabajo del evaluador'!B91</f>
        <v>3.3</v>
      </c>
      <c r="C91" s="69">
        <f>IF('Hoja de trabajo del evaluador'!F91="low",1,"")</f>
      </c>
      <c r="D91" s="69">
        <f>IF('Hoja de trabajo del evaluador'!F91="medium",1,"")</f>
      </c>
      <c r="E91" s="69">
        <f>IF('Hoja de trabajo del evaluador'!F91="high",1,"")</f>
      </c>
      <c r="I91"/>
    </row>
    <row r="92" spans="1:9" ht="14.25">
      <c r="A92" s="66" t="str">
        <f>'Hoja de trabajo del evaluador'!A92</f>
        <v>3.4   Evidencia documental</v>
      </c>
      <c r="B92" s="67">
        <f>'Hoja de trabajo del evaluador'!B92</f>
        <v>0</v>
      </c>
      <c r="C92" s="75">
        <f>IF('Hoja de trabajo del evaluador'!F92="low",1,"")</f>
      </c>
      <c r="D92" s="75">
        <f>IF('Hoja de trabajo del evaluador'!F92="medium",1,"")</f>
      </c>
      <c r="E92" s="75">
        <f>IF('Hoja de trabajo del evaluador'!F92="high",1,"")</f>
      </c>
      <c r="I92"/>
    </row>
    <row r="93" spans="1:9" ht="14.25">
      <c r="A93" s="62">
        <f>'Hoja de trabajo del evaluador'!A93</f>
        <v>306</v>
      </c>
      <c r="B93" s="63">
        <f>'Hoja de trabajo del evaluador'!B93</f>
        <v>3.4</v>
      </c>
      <c r="C93" s="69">
        <f>IF('Hoja de trabajo del evaluador'!F93="low",1,"")</f>
      </c>
      <c r="D93" s="69">
        <f>IF('Hoja de trabajo del evaluador'!F93="medium",1,"")</f>
      </c>
      <c r="E93" s="69">
        <f>IF('Hoja de trabajo del evaluador'!F93="high",1,"")</f>
      </c>
      <c r="I93"/>
    </row>
    <row r="94" spans="1:9" ht="14.25">
      <c r="A94" s="62">
        <f>'Hoja de trabajo del evaluador'!A94</f>
        <v>307</v>
      </c>
      <c r="B94" s="63">
        <f>'Hoja de trabajo del evaluador'!B94</f>
        <v>3.4</v>
      </c>
      <c r="C94" s="69">
        <f>IF('Hoja de trabajo del evaluador'!F94="low",1,"")</f>
      </c>
      <c r="D94" s="69">
        <f>IF('Hoja de trabajo del evaluador'!F94="medium",1,"")</f>
      </c>
      <c r="E94" s="69">
        <f>IF('Hoja de trabajo del evaluador'!F94="high",1,"")</f>
      </c>
      <c r="I94"/>
    </row>
    <row r="95" spans="1:9" ht="14.25">
      <c r="A95" s="62">
        <f>'Hoja de trabajo del evaluador'!A95</f>
        <v>308</v>
      </c>
      <c r="B95" s="63">
        <f>'Hoja de trabajo del evaluador'!B95</f>
        <v>3.4</v>
      </c>
      <c r="C95" s="69">
        <f>IF('Hoja de trabajo del evaluador'!F95="low",1,"")</f>
      </c>
      <c r="D95" s="69">
        <f>IF('Hoja de trabajo del evaluador'!F95="medium",1,"")</f>
      </c>
      <c r="E95" s="69">
        <f>IF('Hoja de trabajo del evaluador'!F95="high",1,"")</f>
      </c>
      <c r="I95"/>
    </row>
    <row r="96" spans="1:9" ht="14.25">
      <c r="A96" s="62">
        <f>'Hoja de trabajo del evaluador'!A96</f>
        <v>309</v>
      </c>
      <c r="B96" s="63">
        <f>'Hoja de trabajo del evaluador'!B96</f>
        <v>3.4</v>
      </c>
      <c r="C96" s="69">
        <f>IF('Hoja de trabajo del evaluador'!F96="low",1,"")</f>
      </c>
      <c r="D96" s="69">
        <f>IF('Hoja de trabajo del evaluador'!F96="medium",1,"")</f>
      </c>
      <c r="E96" s="69">
        <f>IF('Hoja de trabajo del evaluador'!F96="high",1,"")</f>
      </c>
      <c r="I96"/>
    </row>
    <row r="97" spans="1:9" ht="14.25">
      <c r="A97" s="62">
        <f>'Hoja de trabajo del evaluador'!A97</f>
        <v>310</v>
      </c>
      <c r="B97" s="63">
        <f>'Hoja de trabajo del evaluador'!B97</f>
        <v>3.4</v>
      </c>
      <c r="C97" s="69">
        <f>IF('Hoja de trabajo del evaluador'!F97="low",1,"")</f>
      </c>
      <c r="D97" s="69">
        <f>IF('Hoja de trabajo del evaluador'!F97="medium",1,"")</f>
      </c>
      <c r="E97" s="69">
        <f>IF('Hoja de trabajo del evaluador'!F97="high",1,"")</f>
      </c>
      <c r="I97"/>
    </row>
    <row r="98" spans="1:9" ht="14.25">
      <c r="A98" s="62">
        <f>'Hoja de trabajo del evaluador'!A98</f>
        <v>311</v>
      </c>
      <c r="B98" s="63">
        <f>'Hoja de trabajo del evaluador'!B98</f>
        <v>3.4</v>
      </c>
      <c r="C98" s="69">
        <f>IF('Hoja de trabajo del evaluador'!F98="low",1,"")</f>
      </c>
      <c r="D98" s="69">
        <f>IF('Hoja de trabajo del evaluador'!F98="medium",1,"")</f>
      </c>
      <c r="E98" s="69">
        <f>IF('Hoja de trabajo del evaluador'!F98="high",1,"")</f>
      </c>
      <c r="I98"/>
    </row>
    <row r="99" spans="1:9" ht="14.25">
      <c r="A99" s="62">
        <f>'Hoja de trabajo del evaluador'!A99</f>
        <v>312</v>
      </c>
      <c r="B99" s="63">
        <f>'Hoja de trabajo del evaluador'!B99</f>
        <v>3.4</v>
      </c>
      <c r="C99" s="69">
        <f>IF('Hoja de trabajo del evaluador'!F99="low",1,"")</f>
      </c>
      <c r="D99" s="69">
        <f>IF('Hoja de trabajo del evaluador'!F99="medium",1,"")</f>
      </c>
      <c r="E99" s="69">
        <f>IF('Hoja de trabajo del evaluador'!F99="high",1,"")</f>
      </c>
      <c r="I99"/>
    </row>
    <row r="100" spans="1:9" ht="14.25">
      <c r="A100" s="62">
        <f>'Hoja de trabajo del evaluador'!A100</f>
        <v>313</v>
      </c>
      <c r="B100" s="63">
        <f>'Hoja de trabajo del evaluador'!B100</f>
        <v>3.4</v>
      </c>
      <c r="C100" s="69">
        <f>IF('Hoja de trabajo del evaluador'!F100="low",1,"")</f>
      </c>
      <c r="D100" s="69">
        <f>IF('Hoja de trabajo del evaluador'!F100="medium",1,"")</f>
      </c>
      <c r="E100" s="69">
        <f>IF('Hoja de trabajo del evaluador'!F100="high",1,"")</f>
      </c>
      <c r="I100"/>
    </row>
    <row r="101" spans="1:9" ht="14.25">
      <c r="A101" s="62">
        <f>'Hoja de trabajo del evaluador'!A101</f>
        <v>314</v>
      </c>
      <c r="B101" s="63">
        <f>'Hoja de trabajo del evaluador'!B101</f>
        <v>3.4</v>
      </c>
      <c r="C101" s="69">
        <f>IF('Hoja de trabajo del evaluador'!F101="low",1,"")</f>
      </c>
      <c r="D101" s="69">
        <f>IF('Hoja de trabajo del evaluador'!F101="medium",1,"")</f>
      </c>
      <c r="E101" s="69">
        <f>IF('Hoja de trabajo del evaluador'!F101="high",1,"")</f>
      </c>
      <c r="I101"/>
    </row>
    <row r="102" spans="1:9" ht="14.25">
      <c r="A102" s="62">
        <f>'Hoja de trabajo del evaluador'!A102</f>
        <v>315</v>
      </c>
      <c r="B102" s="63">
        <f>'Hoja de trabajo del evaluador'!B102</f>
        <v>3.4</v>
      </c>
      <c r="C102" s="69">
        <f>IF('Hoja de trabajo del evaluador'!F102="low",1,"")</f>
      </c>
      <c r="D102" s="69">
        <f>IF('Hoja de trabajo del evaluador'!F102="medium",1,"")</f>
      </c>
      <c r="E102" s="69">
        <f>IF('Hoja de trabajo del evaluador'!F102="high",1,"")</f>
      </c>
      <c r="I102"/>
    </row>
    <row r="103" spans="1:9" ht="14.25">
      <c r="A103" s="62">
        <f>'Hoja de trabajo del evaluador'!A103</f>
        <v>316</v>
      </c>
      <c r="B103" s="63">
        <f>'Hoja de trabajo del evaluador'!B103</f>
        <v>3.4</v>
      </c>
      <c r="C103" s="69">
        <f>IF('Hoja de trabajo del evaluador'!F103="low",1,"")</f>
      </c>
      <c r="D103" s="69">
        <f>IF('Hoja de trabajo del evaluador'!F103="medium",1,"")</f>
      </c>
      <c r="E103" s="69">
        <f>IF('Hoja de trabajo del evaluador'!F103="high",1,"")</f>
      </c>
      <c r="I103"/>
    </row>
    <row r="104" spans="1:9" ht="14.25">
      <c r="A104" s="62">
        <f>'Hoja de trabajo del evaluador'!A104</f>
        <v>317</v>
      </c>
      <c r="B104" s="63" t="str">
        <f>'Hoja de trabajo del evaluador'!B104</f>
        <v>3.4.1..1</v>
      </c>
      <c r="C104" s="69">
        <f>IF('Hoja de trabajo del evaluador'!F104="low",1,"")</f>
      </c>
      <c r="D104" s="69">
        <f>IF('Hoja de trabajo del evaluador'!F104="medium",1,"")</f>
      </c>
      <c r="E104" s="69">
        <f>IF('Hoja de trabajo del evaluador'!F104="high",1,"")</f>
      </c>
      <c r="I104"/>
    </row>
    <row r="105" spans="1:9" ht="14.25">
      <c r="A105" s="62">
        <f>'Hoja de trabajo del evaluador'!A105</f>
        <v>318</v>
      </c>
      <c r="B105" s="63" t="str">
        <f>'Hoja de trabajo del evaluador'!B105</f>
        <v>3.4.1..1</v>
      </c>
      <c r="C105" s="69">
        <f>IF('Hoja de trabajo del evaluador'!F105="low",1,"")</f>
      </c>
      <c r="D105" s="69">
        <f>IF('Hoja de trabajo del evaluador'!F105="medium",1,"")</f>
      </c>
      <c r="E105" s="69">
        <f>IF('Hoja de trabajo del evaluador'!F105="high",1,"")</f>
      </c>
      <c r="I105"/>
    </row>
    <row r="106" spans="1:9" ht="14.25">
      <c r="A106" s="62">
        <f>'Hoja de trabajo del evaluador'!A106</f>
        <v>319</v>
      </c>
      <c r="B106" s="63" t="str">
        <f>'Hoja de trabajo del evaluador'!B106</f>
        <v>3.4.1..2</v>
      </c>
      <c r="C106" s="69">
        <f>IF('Hoja de trabajo del evaluador'!F106="low",1,"")</f>
      </c>
      <c r="D106" s="69">
        <f>IF('Hoja de trabajo del evaluador'!F106="medium",1,"")</f>
      </c>
      <c r="E106" s="69">
        <f>IF('Hoja de trabajo del evaluador'!F106="high",1,"")</f>
      </c>
      <c r="I106"/>
    </row>
    <row r="107" spans="1:9" ht="14.25">
      <c r="A107" s="62">
        <f>'Hoja de trabajo del evaluador'!A107</f>
        <v>320</v>
      </c>
      <c r="B107" s="63" t="str">
        <f>'Hoja de trabajo del evaluador'!B107</f>
        <v>3.4.1..3</v>
      </c>
      <c r="C107" s="69">
        <f>IF('Hoja de trabajo del evaluador'!F107="low",1,"")</f>
      </c>
      <c r="D107" s="69">
        <f>IF('Hoja de trabajo del evaluador'!F107="medium",1,"")</f>
      </c>
      <c r="E107" s="69">
        <f>IF('Hoja de trabajo del evaluador'!F107="high",1,"")</f>
      </c>
      <c r="I107"/>
    </row>
    <row r="108" spans="1:9" ht="14.25">
      <c r="A108" s="62">
        <f>'Hoja de trabajo del evaluador'!A108</f>
        <v>321</v>
      </c>
      <c r="B108" s="63" t="str">
        <f>'Hoja de trabajo del evaluador'!B108</f>
        <v>3.4.1..3</v>
      </c>
      <c r="C108" s="69">
        <f>IF('Hoja de trabajo del evaluador'!F108="low",1,"")</f>
      </c>
      <c r="D108" s="69">
        <f>IF('Hoja de trabajo del evaluador'!F108="medium",1,"")</f>
      </c>
      <c r="E108" s="69">
        <f>IF('Hoja de trabajo del evaluador'!F108="high",1,"")</f>
      </c>
      <c r="I108"/>
    </row>
    <row r="109" spans="1:9" ht="28.5">
      <c r="A109" s="66" t="str">
        <f>'Hoja de trabajo del evaluador'!A109</f>
        <v>3.5   Otros medios para identificar a los solicitantes</v>
      </c>
      <c r="B109" s="67">
        <f>'Hoja de trabajo del evaluador'!B109</f>
        <v>0</v>
      </c>
      <c r="C109" s="75">
        <f>IF('Hoja de trabajo del evaluador'!F109="low",1,"")</f>
      </c>
      <c r="D109" s="75">
        <f>IF('Hoja de trabajo del evaluador'!F109="medium",1,"")</f>
      </c>
      <c r="E109" s="75">
        <f>IF('Hoja de trabajo del evaluador'!F109="high",1,"")</f>
      </c>
      <c r="I109"/>
    </row>
    <row r="110" spans="1:9" ht="14.25">
      <c r="A110" s="62">
        <f>'Hoja de trabajo del evaluador'!A110</f>
        <v>322</v>
      </c>
      <c r="B110" s="63" t="str">
        <f>'Hoja de trabajo del evaluador'!B110</f>
        <v>3.5.1</v>
      </c>
      <c r="C110" s="69">
        <f>IF('Hoja de trabajo del evaluador'!F110="low",1,"")</f>
      </c>
      <c r="D110" s="69">
        <f>IF('Hoja de trabajo del evaluador'!F110="medium",1,"")</f>
      </c>
      <c r="E110" s="69">
        <f>IF('Hoja de trabajo del evaluador'!F110="high",1,"")</f>
      </c>
      <c r="I110"/>
    </row>
    <row r="111" spans="1:9" ht="14.25">
      <c r="A111" s="62">
        <f>'Hoja de trabajo del evaluador'!A111</f>
        <v>323</v>
      </c>
      <c r="B111" s="63" t="str">
        <f>'Hoja de trabajo del evaluador'!B111</f>
        <v>3.5.1</v>
      </c>
      <c r="C111" s="69">
        <f>IF('Hoja de trabajo del evaluador'!F111="low",1,"")</f>
      </c>
      <c r="D111" s="69">
        <f>IF('Hoja de trabajo del evaluador'!F111="medium",1,"")</f>
      </c>
      <c r="E111" s="69">
        <f>IF('Hoja de trabajo del evaluador'!F111="high",1,"")</f>
      </c>
      <c r="I111"/>
    </row>
    <row r="112" spans="1:9" ht="14.25">
      <c r="A112" s="62">
        <f>'Hoja de trabajo del evaluador'!A112</f>
        <v>324</v>
      </c>
      <c r="B112" s="63" t="str">
        <f>'Hoja de trabajo del evaluador'!B112</f>
        <v>3.5.1</v>
      </c>
      <c r="C112" s="69">
        <f>IF('Hoja de trabajo del evaluador'!F112="low",1,"")</f>
      </c>
      <c r="D112" s="69">
        <f>IF('Hoja de trabajo del evaluador'!F112="medium",1,"")</f>
      </c>
      <c r="E112" s="69">
        <f>IF('Hoja de trabajo del evaluador'!F112="high",1,"")</f>
      </c>
      <c r="I112"/>
    </row>
    <row r="113" spans="1:9" ht="14.25">
      <c r="A113" s="62">
        <f>'Hoja de trabajo del evaluador'!A113</f>
        <v>325</v>
      </c>
      <c r="B113" s="63" t="str">
        <f>'Hoja de trabajo del evaluador'!B113</f>
        <v>3.5.1</v>
      </c>
      <c r="C113" s="69">
        <f>IF('Hoja de trabajo del evaluador'!F113="low",1,"")</f>
      </c>
      <c r="D113" s="69">
        <f>IF('Hoja de trabajo del evaluador'!F113="medium",1,"")</f>
      </c>
      <c r="E113" s="69">
        <f>IF('Hoja de trabajo del evaluador'!F113="high",1,"")</f>
      </c>
      <c r="I113"/>
    </row>
    <row r="114" spans="1:9" ht="14.25">
      <c r="A114" s="62">
        <f>'Hoja de trabajo del evaluador'!A114</f>
        <v>326</v>
      </c>
      <c r="B114" s="63" t="str">
        <f>'Hoja de trabajo del evaluador'!B114</f>
        <v>3.5.1</v>
      </c>
      <c r="C114" s="69">
        <f>IF('Hoja de trabajo del evaluador'!F114="low",1,"")</f>
      </c>
      <c r="D114" s="69">
        <f>IF('Hoja de trabajo del evaluador'!F114="medium",1,"")</f>
      </c>
      <c r="E114" s="69">
        <f>IF('Hoja de trabajo del evaluador'!F114="high",1,"")</f>
      </c>
      <c r="I114"/>
    </row>
    <row r="115" spans="1:9" ht="14.25">
      <c r="A115" s="62">
        <f>'Hoja de trabajo del evaluador'!A115</f>
        <v>327</v>
      </c>
      <c r="B115" s="63" t="str">
        <f>'Hoja de trabajo del evaluador'!B115</f>
        <v>3.5.2</v>
      </c>
      <c r="C115" s="69">
        <f>IF('Hoja de trabajo del evaluador'!F115="low",1,"")</f>
      </c>
      <c r="D115" s="69">
        <f>IF('Hoja de trabajo del evaluador'!F115="medium",1,"")</f>
      </c>
      <c r="E115" s="69">
        <f>IF('Hoja de trabajo del evaluador'!F115="high",1,"")</f>
      </c>
      <c r="I115"/>
    </row>
    <row r="116" spans="1:9" ht="14.25">
      <c r="A116" s="62">
        <f>'Hoja de trabajo del evaluador'!A116</f>
        <v>328</v>
      </c>
      <c r="B116" s="63" t="str">
        <f>'Hoja de trabajo del evaluador'!B116</f>
        <v>3.5.2</v>
      </c>
      <c r="C116" s="69">
        <f>IF('Hoja de trabajo del evaluador'!F116="low",1,"")</f>
      </c>
      <c r="D116" s="69">
        <f>IF('Hoja de trabajo del evaluador'!F116="medium",1,"")</f>
      </c>
      <c r="E116" s="69">
        <f>IF('Hoja de trabajo del evaluador'!F116="high",1,"")</f>
      </c>
      <c r="I116"/>
    </row>
    <row r="117" spans="1:9" ht="14.25">
      <c r="A117" s="62">
        <f>'Hoja de trabajo del evaluador'!A117</f>
        <v>329</v>
      </c>
      <c r="B117" s="63" t="str">
        <f>'Hoja de trabajo del evaluador'!B117</f>
        <v>3.5.2</v>
      </c>
      <c r="C117" s="69">
        <f>IF('Hoja de trabajo del evaluador'!F117="low",1,"")</f>
      </c>
      <c r="D117" s="69">
        <f>IF('Hoja de trabajo del evaluador'!F117="medium",1,"")</f>
      </c>
      <c r="E117" s="69">
        <f>IF('Hoja de trabajo del evaluador'!F117="high",1,"")</f>
      </c>
      <c r="I117"/>
    </row>
    <row r="118" spans="1:9" ht="14.25">
      <c r="A118" s="62">
        <f>'Hoja de trabajo del evaluador'!A118</f>
        <v>330</v>
      </c>
      <c r="B118" s="63" t="str">
        <f>'Hoja de trabajo del evaluador'!B118</f>
        <v>3.5.2</v>
      </c>
      <c r="C118" s="69">
        <f>IF('Hoja de trabajo del evaluador'!F118="low",1,"")</f>
      </c>
      <c r="D118" s="69">
        <f>IF('Hoja de trabajo del evaluador'!F118="medium",1,"")</f>
      </c>
      <c r="E118" s="69">
        <f>IF('Hoja de trabajo del evaluador'!F118="high",1,"")</f>
      </c>
      <c r="I118"/>
    </row>
    <row r="119" spans="1:9" ht="14.25">
      <c r="A119" s="62">
        <f>'Hoja de trabajo del evaluador'!A119</f>
        <v>331</v>
      </c>
      <c r="B119" s="63" t="str">
        <f>'Hoja de trabajo del evaluador'!B119</f>
        <v>3.5.2</v>
      </c>
      <c r="C119" s="69">
        <f>IF('Hoja de trabajo del evaluador'!F119="low",1,"")</f>
      </c>
      <c r="D119" s="69">
        <f>IF('Hoja de trabajo del evaluador'!F119="medium",1,"")</f>
      </c>
      <c r="E119" s="69">
        <f>IF('Hoja de trabajo del evaluador'!F119="high",1,"")</f>
      </c>
      <c r="I119"/>
    </row>
    <row r="120" spans="1:9" ht="14.25">
      <c r="A120" s="62">
        <f>'Hoja de trabajo del evaluador'!A120</f>
        <v>332</v>
      </c>
      <c r="B120" s="63" t="str">
        <f>'Hoja de trabajo del evaluador'!B120</f>
        <v>3.5.2</v>
      </c>
      <c r="C120" s="69">
        <f>IF('Hoja de trabajo del evaluador'!F120="low",1,"")</f>
      </c>
      <c r="D120" s="69">
        <f>IF('Hoja de trabajo del evaluador'!F120="medium",1,"")</f>
      </c>
      <c r="E120" s="69">
        <f>IF('Hoja de trabajo del evaluador'!F120="high",1,"")</f>
      </c>
      <c r="I120"/>
    </row>
    <row r="121" spans="1:9" ht="14.25">
      <c r="A121" s="62">
        <f>'Hoja de trabajo del evaluador'!A121</f>
        <v>333</v>
      </c>
      <c r="B121" s="63" t="str">
        <f>'Hoja de trabajo del evaluador'!B121</f>
        <v>3.5.2</v>
      </c>
      <c r="C121" s="69">
        <f>IF('Hoja de trabajo del evaluador'!F121="low",1,"")</f>
      </c>
      <c r="D121" s="69">
        <f>IF('Hoja de trabajo del evaluador'!F121="medium",1,"")</f>
      </c>
      <c r="E121" s="69">
        <f>IF('Hoja de trabajo del evaluador'!F121="high",1,"")</f>
      </c>
      <c r="I121"/>
    </row>
    <row r="122" spans="1:9" ht="14.25">
      <c r="A122" s="62">
        <f>'Hoja de trabajo del evaluador'!A122</f>
        <v>334</v>
      </c>
      <c r="B122" s="63" t="str">
        <f>'Hoja de trabajo del evaluador'!B122</f>
        <v>3.5.2</v>
      </c>
      <c r="C122" s="69">
        <f>IF('Hoja de trabajo del evaluador'!F122="low",1,"")</f>
      </c>
      <c r="D122" s="69">
        <f>IF('Hoja de trabajo del evaluador'!F122="medium",1,"")</f>
      </c>
      <c r="E122" s="69">
        <f>IF('Hoja de trabajo del evaluador'!F122="high",1,"")</f>
      </c>
      <c r="I122"/>
    </row>
    <row r="123" spans="1:9" ht="14.25">
      <c r="A123" s="62">
        <f>'Hoja de trabajo del evaluador'!A123</f>
        <v>335</v>
      </c>
      <c r="B123" s="63" t="str">
        <f>'Hoja de trabajo del evaluador'!B123</f>
        <v>3.5.2</v>
      </c>
      <c r="C123" s="69">
        <f>IF('Hoja de trabajo del evaluador'!F123="low",1,"")</f>
      </c>
      <c r="D123" s="69">
        <f>IF('Hoja de trabajo del evaluador'!F123="medium",1,"")</f>
      </c>
      <c r="E123" s="69">
        <f>IF('Hoja de trabajo del evaluador'!F123="high",1,"")</f>
      </c>
      <c r="I123"/>
    </row>
    <row r="124" spans="1:9" ht="14.25">
      <c r="A124" s="62">
        <f>'Hoja de trabajo del evaluador'!A124</f>
        <v>336</v>
      </c>
      <c r="B124" s="63" t="str">
        <f>'Hoja de trabajo del evaluador'!B124</f>
        <v>3.5.3</v>
      </c>
      <c r="C124" s="69">
        <f>IF('Hoja de trabajo del evaluador'!F124="low",1,"")</f>
      </c>
      <c r="D124" s="69">
        <f>IF('Hoja de trabajo del evaluador'!F124="medium",1,"")</f>
      </c>
      <c r="E124" s="69">
        <f>IF('Hoja de trabajo del evaluador'!F124="high",1,"")</f>
      </c>
      <c r="I124"/>
    </row>
    <row r="125" spans="1:9" ht="14.25">
      <c r="A125" s="62">
        <f>'Hoja de trabajo del evaluador'!A125</f>
        <v>337</v>
      </c>
      <c r="B125" s="63" t="str">
        <f>'Hoja de trabajo del evaluador'!B125</f>
        <v>3.5.3</v>
      </c>
      <c r="C125" s="69">
        <f>IF('Hoja de trabajo del evaluador'!F125="low",1,"")</f>
      </c>
      <c r="D125" s="69">
        <f>IF('Hoja de trabajo del evaluador'!F125="medium",1,"")</f>
      </c>
      <c r="E125" s="69">
        <f>IF('Hoja de trabajo del evaluador'!F125="high",1,"")</f>
      </c>
      <c r="I125"/>
    </row>
    <row r="126" spans="1:9" ht="14.25">
      <c r="A126" s="62">
        <f>'Hoja de trabajo del evaluador'!A126</f>
        <v>338</v>
      </c>
      <c r="B126" s="63" t="str">
        <f>'Hoja de trabajo del evaluador'!B126</f>
        <v>3.5.3</v>
      </c>
      <c r="C126" s="69">
        <f>IF('Hoja de trabajo del evaluador'!F126="low",1,"")</f>
      </c>
      <c r="D126" s="69">
        <f>IF('Hoja de trabajo del evaluador'!F126="medium",1,"")</f>
      </c>
      <c r="E126" s="69">
        <f>IF('Hoja de trabajo del evaluador'!F126="high",1,"")</f>
      </c>
      <c r="I126"/>
    </row>
    <row r="127" spans="1:9" ht="14.25">
      <c r="A127" s="62">
        <f>'Hoja de trabajo del evaluador'!A127</f>
        <v>339</v>
      </c>
      <c r="B127" s="63" t="str">
        <f>'Hoja de trabajo del evaluador'!B127</f>
        <v>3.5.4</v>
      </c>
      <c r="C127" s="69">
        <f>IF('Hoja de trabajo del evaluador'!F127="low",1,"")</f>
      </c>
      <c r="D127" s="69">
        <f>IF('Hoja de trabajo del evaluador'!F127="medium",1,"")</f>
      </c>
      <c r="E127" s="69">
        <f>IF('Hoja de trabajo del evaluador'!F127="high",1,"")</f>
      </c>
      <c r="I127"/>
    </row>
    <row r="128" spans="1:9" ht="28.5">
      <c r="A128" s="66" t="str">
        <f>'Hoja de trabajo del evaluador'!A128</f>
        <v>Capítulo 4. Tratamiento de los materiales y las libretas en blanco</v>
      </c>
      <c r="B128" s="67">
        <f>'Hoja de trabajo del evaluador'!B128</f>
        <v>0</v>
      </c>
      <c r="C128" s="75">
        <f>IF('Hoja de trabajo del evaluador'!F128="low",1,"")</f>
      </c>
      <c r="D128" s="75">
        <f>IF('Hoja de trabajo del evaluador'!F128="medium",1,"")</f>
      </c>
      <c r="E128" s="75">
        <f>IF('Hoja de trabajo del evaluador'!F128="high",1,"")</f>
      </c>
      <c r="I128"/>
    </row>
    <row r="129" spans="1:9" ht="14.25">
      <c r="A129" s="66" t="str">
        <f>'Hoja de trabajo del evaluador'!A129</f>
        <v>4.1   Resumen</v>
      </c>
      <c r="B129" s="67">
        <f>'Hoja de trabajo del evaluador'!B129</f>
        <v>0</v>
      </c>
      <c r="C129" s="75">
        <f>IF('Hoja de trabajo del evaluador'!F129="low",1,"")</f>
      </c>
      <c r="D129" s="75">
        <f>IF('Hoja de trabajo del evaluador'!F129="medium",1,"")</f>
      </c>
      <c r="E129" s="75">
        <f>IF('Hoja de trabajo del evaluador'!F129="high",1,"")</f>
      </c>
      <c r="I129"/>
    </row>
    <row r="130" spans="1:9" ht="14.25">
      <c r="A130" s="62">
        <f>'Hoja de trabajo del evaluador'!A130</f>
        <v>401</v>
      </c>
      <c r="B130" s="63">
        <f>'Hoja de trabajo del evaluador'!B130</f>
        <v>4.1</v>
      </c>
      <c r="C130" s="69">
        <f>IF('Hoja de trabajo del evaluador'!F130="low",1,"")</f>
      </c>
      <c r="D130" s="69">
        <f>IF('Hoja de trabajo del evaluador'!F130="medium",1,"")</f>
      </c>
      <c r="E130" s="69">
        <f>IF('Hoja de trabajo del evaluador'!F130="high",1,"")</f>
      </c>
      <c r="I130"/>
    </row>
    <row r="131" spans="1:9" ht="14.25">
      <c r="A131" s="66" t="str">
        <f>'Hoja de trabajo del evaluador'!A131</f>
        <v>4.2   Producción de las libretas</v>
      </c>
      <c r="B131" s="67">
        <f>'Hoja de trabajo del evaluador'!B131</f>
        <v>0</v>
      </c>
      <c r="C131" s="75">
        <f>IF('Hoja de trabajo del evaluador'!F131="low",1,"")</f>
      </c>
      <c r="D131" s="75">
        <f>IF('Hoja de trabajo del evaluador'!F131="medium",1,"")</f>
      </c>
      <c r="E131" s="75">
        <f>IF('Hoja de trabajo del evaluador'!F131="high",1,"")</f>
      </c>
      <c r="I131"/>
    </row>
    <row r="132" spans="1:9" ht="14.25">
      <c r="A132" s="62">
        <f>'Hoja de trabajo del evaluador'!A132</f>
        <v>402</v>
      </c>
      <c r="B132" s="63">
        <f>'Hoja de trabajo del evaluador'!B132</f>
        <v>4.2</v>
      </c>
      <c r="C132" s="69">
        <f>IF('Hoja de trabajo del evaluador'!F132="low",1,"")</f>
      </c>
      <c r="D132" s="69">
        <f>IF('Hoja de trabajo del evaluador'!F132="medium",1,"")</f>
      </c>
      <c r="E132" s="69">
        <f>IF('Hoja de trabajo del evaluador'!F132="high",1,"")</f>
      </c>
      <c r="I132"/>
    </row>
    <row r="133" spans="1:9" ht="14.25">
      <c r="A133" s="62">
        <f>'Hoja de trabajo del evaluador'!A133</f>
        <v>403</v>
      </c>
      <c r="B133" s="63">
        <f>'Hoja de trabajo del evaluador'!B133</f>
        <v>4.2</v>
      </c>
      <c r="C133" s="69">
        <f>IF('Hoja de trabajo del evaluador'!F133="low",1,"")</f>
      </c>
      <c r="D133" s="69">
        <f>IF('Hoja de trabajo del evaluador'!F133="medium",1,"")</f>
      </c>
      <c r="E133" s="69">
        <f>IF('Hoja de trabajo del evaluador'!F133="high",1,"")</f>
      </c>
      <c r="I133"/>
    </row>
    <row r="134" spans="1:9" ht="14.25">
      <c r="A134" s="66" t="str">
        <f>'Hoja de trabajo del evaluador'!A134</f>
        <v>4.3   Numeración</v>
      </c>
      <c r="B134" s="67">
        <f>'Hoja de trabajo del evaluador'!B134</f>
        <v>0</v>
      </c>
      <c r="C134" s="75">
        <f>IF('Hoja de trabajo del evaluador'!F134="low",1,"")</f>
      </c>
      <c r="D134" s="75">
        <f>IF('Hoja de trabajo del evaluador'!F134="medium",1,"")</f>
      </c>
      <c r="E134" s="75">
        <f>IF('Hoja de trabajo del evaluador'!F134="high",1,"")</f>
      </c>
      <c r="I134"/>
    </row>
    <row r="135" spans="1:9" ht="14.25">
      <c r="A135" s="62">
        <f>'Hoja de trabajo del evaluador'!A135</f>
        <v>404</v>
      </c>
      <c r="B135" s="63">
        <f>'Hoja de trabajo del evaluador'!B135</f>
        <v>4.3</v>
      </c>
      <c r="C135" s="69">
        <f>IF('Hoja de trabajo del evaluador'!F135="low",1,"")</f>
      </c>
      <c r="D135" s="69">
        <f>IF('Hoja de trabajo del evaluador'!F135="medium",1,"")</f>
      </c>
      <c r="E135" s="69">
        <f>IF('Hoja de trabajo del evaluador'!F135="high",1,"")</f>
      </c>
      <c r="I135"/>
    </row>
    <row r="136" spans="1:9" ht="14.25">
      <c r="A136" s="62">
        <f>'Hoja de trabajo del evaluador'!A136</f>
        <v>405</v>
      </c>
      <c r="B136" s="63">
        <f>'Hoja de trabajo del evaluador'!B136</f>
        <v>4.3</v>
      </c>
      <c r="C136" s="69">
        <f>IF('Hoja de trabajo del evaluador'!F136="low",1,"")</f>
      </c>
      <c r="D136" s="69">
        <f>IF('Hoja de trabajo del evaluador'!F136="medium",1,"")</f>
      </c>
      <c r="E136" s="69">
        <f>IF('Hoja de trabajo del evaluador'!F136="high",1,"")</f>
      </c>
      <c r="I136"/>
    </row>
    <row r="137" spans="1:9" ht="14.25">
      <c r="A137" s="62">
        <f>'Hoja de trabajo del evaluador'!A137</f>
        <v>406</v>
      </c>
      <c r="B137" s="63">
        <f>'Hoja de trabajo del evaluador'!B137</f>
        <v>4.3</v>
      </c>
      <c r="C137" s="69">
        <f>IF('Hoja de trabajo del evaluador'!F137="low",1,"")</f>
      </c>
      <c r="D137" s="69">
        <f>IF('Hoja de trabajo del evaluador'!F137="medium",1,"")</f>
      </c>
      <c r="E137" s="69">
        <f>IF('Hoja de trabajo del evaluador'!F137="high",1,"")</f>
      </c>
      <c r="I137"/>
    </row>
    <row r="138" spans="1:9" ht="14.25">
      <c r="A138" s="62">
        <f>'Hoja de trabajo del evaluador'!A138</f>
        <v>407</v>
      </c>
      <c r="B138" s="63">
        <f>'Hoja de trabajo del evaluador'!B138</f>
        <v>4.3</v>
      </c>
      <c r="C138" s="69">
        <f>IF('Hoja de trabajo del evaluador'!F138="low",1,"")</f>
      </c>
      <c r="D138" s="69">
        <f>IF('Hoja de trabajo del evaluador'!F138="medium",1,"")</f>
      </c>
      <c r="E138" s="69">
        <f>IF('Hoja de trabajo del evaluador'!F138="high",1,"")</f>
      </c>
      <c r="I138"/>
    </row>
    <row r="139" spans="1:9" ht="14.25">
      <c r="A139" s="62">
        <f>'Hoja de trabajo del evaluador'!A139</f>
        <v>408</v>
      </c>
      <c r="B139" s="63">
        <f>'Hoja de trabajo del evaluador'!B139</f>
        <v>4.3</v>
      </c>
      <c r="C139" s="69">
        <f>IF('Hoja de trabajo del evaluador'!F139="low",1,"")</f>
      </c>
      <c r="D139" s="69">
        <f>IF('Hoja de trabajo del evaluador'!F139="medium",1,"")</f>
      </c>
      <c r="E139" s="69">
        <f>IF('Hoja de trabajo del evaluador'!F139="high",1,"")</f>
      </c>
      <c r="I139"/>
    </row>
    <row r="140" spans="1:9" ht="14.25">
      <c r="A140" s="62">
        <f>'Hoja de trabajo del evaluador'!A140</f>
        <v>409</v>
      </c>
      <c r="B140" s="63">
        <f>'Hoja de trabajo del evaluador'!B140</f>
        <v>4.3</v>
      </c>
      <c r="C140" s="69">
        <f>IF('Hoja de trabajo del evaluador'!F140="low",1,"")</f>
      </c>
      <c r="D140" s="69">
        <f>IF('Hoja de trabajo del evaluador'!F140="medium",1,"")</f>
      </c>
      <c r="E140" s="69">
        <f>IF('Hoja de trabajo del evaluador'!F140="high",1,"")</f>
      </c>
      <c r="I140"/>
    </row>
    <row r="141" spans="1:9" ht="14.25">
      <c r="A141" s="66" t="str">
        <f>'Hoja de trabajo del evaluador'!A141</f>
        <v>4.4   Transporte y almacenamiento </v>
      </c>
      <c r="B141" s="67">
        <f>'Hoja de trabajo del evaluador'!B141</f>
        <v>0</v>
      </c>
      <c r="C141" s="75">
        <f>IF('Hoja de trabajo del evaluador'!F141="low",1,"")</f>
      </c>
      <c r="D141" s="75">
        <f>IF('Hoja de trabajo del evaluador'!F141="medium",1,"")</f>
      </c>
      <c r="E141" s="75">
        <f>IF('Hoja de trabajo del evaluador'!F141="high",1,"")</f>
      </c>
      <c r="I141"/>
    </row>
    <row r="142" spans="1:9" ht="14.25">
      <c r="A142" s="62">
        <f>'Hoja de trabajo del evaluador'!A142</f>
        <v>410</v>
      </c>
      <c r="B142" s="63">
        <f>'Hoja de trabajo del evaluador'!B142</f>
        <v>4.4</v>
      </c>
      <c r="C142" s="69">
        <f>IF('Hoja de trabajo del evaluador'!F142="low",1,"")</f>
      </c>
      <c r="D142" s="69">
        <f>IF('Hoja de trabajo del evaluador'!F142="medium",1,"")</f>
      </c>
      <c r="E142" s="69">
        <f>IF('Hoja de trabajo del evaluador'!F142="high",1,"")</f>
      </c>
      <c r="I142"/>
    </row>
    <row r="143" spans="1:9" ht="14.25">
      <c r="A143" s="62">
        <f>'Hoja de trabajo del evaluador'!A143</f>
        <v>411</v>
      </c>
      <c r="B143" s="63">
        <f>'Hoja de trabajo del evaluador'!B143</f>
        <v>4.4</v>
      </c>
      <c r="C143" s="69">
        <f>IF('Hoja de trabajo del evaluador'!F143="low",1,"")</f>
      </c>
      <c r="D143" s="69">
        <f>IF('Hoja de trabajo del evaluador'!F143="medium",1,"")</f>
      </c>
      <c r="E143" s="69">
        <f>IF('Hoja de trabajo del evaluador'!F143="high",1,"")</f>
      </c>
      <c r="I143"/>
    </row>
    <row r="144" spans="1:9" ht="14.25">
      <c r="A144" s="62">
        <f>'Hoja de trabajo del evaluador'!A144</f>
        <v>412</v>
      </c>
      <c r="B144" s="63">
        <f>'Hoja de trabajo del evaluador'!B144</f>
        <v>4.4</v>
      </c>
      <c r="C144" s="69">
        <f>IF('Hoja de trabajo del evaluador'!F144="low",1,"")</f>
      </c>
      <c r="D144" s="69">
        <f>IF('Hoja de trabajo del evaluador'!F144="medium",1,"")</f>
      </c>
      <c r="E144" s="69">
        <f>IF('Hoja de trabajo del evaluador'!F144="high",1,"")</f>
      </c>
      <c r="I144"/>
    </row>
    <row r="145" spans="1:9" ht="14.25">
      <c r="A145" s="62">
        <f>'Hoja de trabajo del evaluador'!A145</f>
        <v>413</v>
      </c>
      <c r="B145" s="63">
        <f>'Hoja de trabajo del evaluador'!B145</f>
        <v>4.4</v>
      </c>
      <c r="C145" s="69">
        <f>IF('Hoja de trabajo del evaluador'!F145="low",1,"")</f>
      </c>
      <c r="D145" s="69">
        <f>IF('Hoja de trabajo del evaluador'!F145="medium",1,"")</f>
      </c>
      <c r="E145" s="69">
        <f>IF('Hoja de trabajo del evaluador'!F145="high",1,"")</f>
      </c>
      <c r="I145"/>
    </row>
    <row r="146" spans="1:9" ht="14.25">
      <c r="A146" s="62">
        <f>'Hoja de trabajo del evaluador'!A146</f>
        <v>414</v>
      </c>
      <c r="B146" s="63">
        <f>'Hoja de trabajo del evaluador'!B146</f>
        <v>4.4</v>
      </c>
      <c r="C146" s="69">
        <f>IF('Hoja de trabajo del evaluador'!F146="low",1,"")</f>
      </c>
      <c r="D146" s="69">
        <f>IF('Hoja de trabajo del evaluador'!F146="medium",1,"")</f>
      </c>
      <c r="E146" s="69">
        <f>IF('Hoja de trabajo del evaluador'!F146="high",1,"")</f>
      </c>
      <c r="I146"/>
    </row>
    <row r="147" spans="1:9" ht="14.25">
      <c r="A147" s="62">
        <f>'Hoja de trabajo del evaluador'!A147</f>
        <v>415</v>
      </c>
      <c r="B147" s="63">
        <f>'Hoja de trabajo del evaluador'!B147</f>
        <v>4.4</v>
      </c>
      <c r="C147" s="69">
        <f>IF('Hoja de trabajo del evaluador'!F147="low",1,"")</f>
      </c>
      <c r="D147" s="69">
        <f>IF('Hoja de trabajo del evaluador'!F147="medium",1,"")</f>
      </c>
      <c r="E147" s="69">
        <f>IF('Hoja de trabajo del evaluador'!F147="high",1,"")</f>
      </c>
      <c r="I147"/>
    </row>
    <row r="148" spans="1:9" ht="14.25">
      <c r="A148" s="62">
        <f>'Hoja de trabajo del evaluador'!A148</f>
        <v>416</v>
      </c>
      <c r="B148" s="63">
        <f>'Hoja de trabajo del evaluador'!B148</f>
        <v>4.4</v>
      </c>
      <c r="C148" s="69">
        <f>IF('Hoja de trabajo del evaluador'!F148="low",1,"")</f>
      </c>
      <c r="D148" s="69">
        <f>IF('Hoja de trabajo del evaluador'!F148="medium",1,"")</f>
      </c>
      <c r="E148" s="69">
        <f>IF('Hoja de trabajo del evaluador'!F148="high",1,"")</f>
      </c>
      <c r="I148"/>
    </row>
    <row r="149" spans="1:9" ht="14.25">
      <c r="A149" s="62">
        <f>'Hoja de trabajo del evaluador'!A149</f>
        <v>417</v>
      </c>
      <c r="B149" s="63">
        <f>'Hoja de trabajo del evaluador'!B149</f>
        <v>4.4</v>
      </c>
      <c r="C149" s="69">
        <f>IF('Hoja de trabajo del evaluador'!F149="low",1,"")</f>
      </c>
      <c r="D149" s="69">
        <f>IF('Hoja de trabajo del evaluador'!F149="medium",1,"")</f>
      </c>
      <c r="E149" s="69">
        <f>IF('Hoja de trabajo del evaluador'!F149="high",1,"")</f>
      </c>
      <c r="I149"/>
    </row>
    <row r="150" spans="1:9" ht="14.25">
      <c r="A150" s="62">
        <f>'Hoja de trabajo del evaluador'!A150</f>
        <v>418</v>
      </c>
      <c r="B150" s="63">
        <f>'Hoja de trabajo del evaluador'!B150</f>
        <v>4.4</v>
      </c>
      <c r="C150" s="69">
        <f>IF('Hoja de trabajo del evaluador'!F150="low",1,"")</f>
      </c>
      <c r="D150" s="69">
        <f>IF('Hoja de trabajo del evaluador'!F150="medium",1,"")</f>
      </c>
      <c r="E150" s="69">
        <f>IF('Hoja de trabajo del evaluador'!F150="high",1,"")</f>
      </c>
      <c r="I150"/>
    </row>
    <row r="151" spans="1:9" ht="14.25">
      <c r="A151" s="62">
        <f>'Hoja de trabajo del evaluador'!A151</f>
        <v>419</v>
      </c>
      <c r="B151" s="63">
        <f>'Hoja de trabajo del evaluador'!B151</f>
        <v>4.4</v>
      </c>
      <c r="C151" s="69">
        <f>IF('Hoja de trabajo del evaluador'!F151="low",1,"")</f>
      </c>
      <c r="D151" s="69">
        <f>IF('Hoja de trabajo del evaluador'!F151="medium",1,"")</f>
      </c>
      <c r="E151" s="69">
        <f>IF('Hoja de trabajo del evaluador'!F151="high",1,"")</f>
      </c>
      <c r="I151"/>
    </row>
    <row r="152" spans="1:9" ht="14.25">
      <c r="A152" s="62">
        <f>'Hoja de trabajo del evaluador'!A152</f>
        <v>420</v>
      </c>
      <c r="B152" s="63">
        <f>'Hoja de trabajo del evaluador'!B152</f>
        <v>4.4</v>
      </c>
      <c r="C152" s="69">
        <f>IF('Hoja de trabajo del evaluador'!F152="low",1,"")</f>
      </c>
      <c r="D152" s="69">
        <f>IF('Hoja de trabajo del evaluador'!F152="medium",1,"")</f>
      </c>
      <c r="E152" s="69">
        <f>IF('Hoja de trabajo del evaluador'!F152="high",1,"")</f>
      </c>
      <c r="I152"/>
    </row>
    <row r="153" spans="1:9" ht="14.25">
      <c r="A153" s="62">
        <f>'Hoja de trabajo del evaluador'!A153</f>
        <v>421</v>
      </c>
      <c r="B153" s="63">
        <f>'Hoja de trabajo del evaluador'!B153</f>
        <v>4.4</v>
      </c>
      <c r="C153" s="69">
        <f>IF('Hoja de trabajo del evaluador'!F153="low",1,"")</f>
      </c>
      <c r="D153" s="69">
        <f>IF('Hoja de trabajo del evaluador'!F153="medium",1,"")</f>
      </c>
      <c r="E153" s="69">
        <f>IF('Hoja de trabajo del evaluador'!F153="high",1,"")</f>
      </c>
      <c r="I153"/>
    </row>
    <row r="154" spans="1:9" ht="14.25">
      <c r="A154" s="66" t="str">
        <f>'Hoja de trabajo del evaluador'!A154</f>
        <v>4.5   Contabilidad</v>
      </c>
      <c r="B154" s="67">
        <f>'Hoja de trabajo del evaluador'!B154</f>
        <v>0</v>
      </c>
      <c r="C154" s="75">
        <f>IF('Hoja de trabajo del evaluador'!F154="low",1,"")</f>
      </c>
      <c r="D154" s="75">
        <f>IF('Hoja de trabajo del evaluador'!F154="medium",1,"")</f>
      </c>
      <c r="E154" s="75">
        <f>IF('Hoja de trabajo del evaluador'!F154="high",1,"")</f>
      </c>
      <c r="I154"/>
    </row>
    <row r="155" spans="1:9" ht="14.25">
      <c r="A155" s="62">
        <f>'Hoja de trabajo del evaluador'!A155</f>
        <v>422</v>
      </c>
      <c r="B155" s="63">
        <f>'Hoja de trabajo del evaluador'!B155</f>
        <v>4.5</v>
      </c>
      <c r="C155" s="69">
        <f>IF('Hoja de trabajo del evaluador'!F155="low",1,"")</f>
      </c>
      <c r="D155" s="69">
        <f>IF('Hoja de trabajo del evaluador'!F155="medium",1,"")</f>
      </c>
      <c r="E155" s="69">
        <f>IF('Hoja de trabajo del evaluador'!F155="high",1,"")</f>
      </c>
      <c r="I155"/>
    </row>
    <row r="156" spans="1:9" ht="14.25">
      <c r="A156" s="62">
        <f>'Hoja de trabajo del evaluador'!A156</f>
        <v>423</v>
      </c>
      <c r="B156" s="63">
        <f>'Hoja de trabajo del evaluador'!B156</f>
        <v>4.5</v>
      </c>
      <c r="C156" s="69">
        <f>IF('Hoja de trabajo del evaluador'!F156="low",1,"")</f>
      </c>
      <c r="D156" s="69">
        <f>IF('Hoja de trabajo del evaluador'!F156="medium",1,"")</f>
      </c>
      <c r="E156" s="69">
        <f>IF('Hoja de trabajo del evaluador'!F156="high",1,"")</f>
      </c>
      <c r="I156"/>
    </row>
    <row r="157" spans="1:9" ht="14.25">
      <c r="A157" s="62">
        <f>'Hoja de trabajo del evaluador'!A157</f>
        <v>424</v>
      </c>
      <c r="B157" s="63">
        <f>'Hoja de trabajo del evaluador'!B157</f>
        <v>4.5</v>
      </c>
      <c r="C157" s="69">
        <f>IF('Hoja de trabajo del evaluador'!F157="low",1,"")</f>
      </c>
      <c r="D157" s="69">
        <f>IF('Hoja de trabajo del evaluador'!F157="medium",1,"")</f>
      </c>
      <c r="E157" s="69">
        <f>IF('Hoja de trabajo del evaluador'!F157="high",1,"")</f>
      </c>
      <c r="I157"/>
    </row>
    <row r="158" spans="1:9" ht="14.25">
      <c r="A158" s="62">
        <f>'Hoja de trabajo del evaluador'!A158</f>
        <v>425</v>
      </c>
      <c r="B158" s="63">
        <f>'Hoja de trabajo del evaluador'!B158</f>
        <v>4.5</v>
      </c>
      <c r="C158" s="69">
        <f>IF('Hoja de trabajo del evaluador'!F158="low",1,"")</f>
      </c>
      <c r="D158" s="69">
        <f>IF('Hoja de trabajo del evaluador'!F158="medium",1,"")</f>
      </c>
      <c r="E158" s="69">
        <f>IF('Hoja de trabajo del evaluador'!F158="high",1,"")</f>
      </c>
      <c r="I158"/>
    </row>
    <row r="159" spans="1:9" ht="14.25">
      <c r="A159" s="62">
        <f>'Hoja de trabajo del evaluador'!A159</f>
        <v>426</v>
      </c>
      <c r="B159" s="63">
        <f>'Hoja de trabajo del evaluador'!B159</f>
        <v>4.5</v>
      </c>
      <c r="C159" s="69">
        <f>IF('Hoja de trabajo del evaluador'!F159="low",1,"")</f>
      </c>
      <c r="D159" s="69">
        <f>IF('Hoja de trabajo del evaluador'!F159="medium",1,"")</f>
      </c>
      <c r="E159" s="69">
        <f>IF('Hoja de trabajo del evaluador'!F159="high",1,"")</f>
      </c>
      <c r="I159"/>
    </row>
    <row r="160" spans="1:9" ht="14.25">
      <c r="A160" s="62">
        <f>'Hoja de trabajo del evaluador'!A160</f>
        <v>427</v>
      </c>
      <c r="B160" s="63">
        <f>'Hoja de trabajo del evaluador'!B160</f>
        <v>4.5</v>
      </c>
      <c r="C160" s="69">
        <f>IF('Hoja de trabajo del evaluador'!F160="low",1,"")</f>
      </c>
      <c r="D160" s="69">
        <f>IF('Hoja de trabajo del evaluador'!F160="medium",1,"")</f>
      </c>
      <c r="E160" s="69">
        <f>IF('Hoja de trabajo del evaluador'!F160="high",1,"")</f>
      </c>
      <c r="I160"/>
    </row>
    <row r="161" spans="1:9" ht="14.25">
      <c r="A161" s="66" t="str">
        <f>'Hoja de trabajo del evaluador'!A161</f>
        <v>4.6   Destruccción</v>
      </c>
      <c r="B161" s="67">
        <f>'Hoja de trabajo del evaluador'!B161</f>
        <v>0</v>
      </c>
      <c r="C161" s="75">
        <f>IF('Hoja de trabajo del evaluador'!F161="low",1,"")</f>
      </c>
      <c r="D161" s="75">
        <f>IF('Hoja de trabajo del evaluador'!F161="medium",1,"")</f>
      </c>
      <c r="E161" s="75">
        <f>IF('Hoja de trabajo del evaluador'!F161="high",1,"")</f>
      </c>
      <c r="I161"/>
    </row>
    <row r="162" spans="1:9" ht="14.25">
      <c r="A162" s="62">
        <f>'Hoja de trabajo del evaluador'!A162</f>
        <v>428</v>
      </c>
      <c r="B162" s="63">
        <f>'Hoja de trabajo del evaluador'!B162</f>
        <v>4.6</v>
      </c>
      <c r="C162" s="69">
        <f>IF('Hoja de trabajo del evaluador'!F162="low",1,"")</f>
      </c>
      <c r="D162" s="69">
        <f>IF('Hoja de trabajo del evaluador'!F162="medium",1,"")</f>
      </c>
      <c r="E162" s="69">
        <f>IF('Hoja de trabajo del evaluador'!F162="high",1,"")</f>
      </c>
      <c r="I162"/>
    </row>
    <row r="163" spans="1:9" ht="14.25">
      <c r="A163" s="76" t="str">
        <f>'Hoja de trabajo del evaluador'!A163</f>
        <v>Capítulo 5. Personalización y entrega </v>
      </c>
      <c r="B163" s="74">
        <f>'Hoja de trabajo del evaluador'!B163</f>
        <v>0</v>
      </c>
      <c r="C163" s="75">
        <f>IF('Hoja de trabajo del evaluador'!F163="low",1,"")</f>
      </c>
      <c r="D163" s="75">
        <f>IF('Hoja de trabajo del evaluador'!F163="medium",1,"")</f>
      </c>
      <c r="E163" s="75">
        <f>IF('Hoja de trabajo del evaluador'!F163="high",1,"")</f>
      </c>
      <c r="I163"/>
    </row>
    <row r="164" spans="1:9" ht="14.25">
      <c r="A164" s="76" t="str">
        <f>'Hoja de trabajo del evaluador'!A164</f>
        <v>5.2   Personalización y entrega</v>
      </c>
      <c r="B164" s="74">
        <f>'Hoja de trabajo del evaluador'!B164</f>
        <v>0</v>
      </c>
      <c r="C164" s="75">
        <f>IF('Hoja de trabajo del evaluador'!F164="low",1,"")</f>
      </c>
      <c r="D164" s="75">
        <f>IF('Hoja de trabajo del evaluador'!F164="medium",1,"")</f>
      </c>
      <c r="E164" s="75">
        <f>IF('Hoja de trabajo del evaluador'!F164="high",1,"")</f>
      </c>
      <c r="I164"/>
    </row>
    <row r="165" spans="1:9" ht="14.25">
      <c r="A165" s="62">
        <f>'Hoja de trabajo del evaluador'!A165</f>
        <v>501</v>
      </c>
      <c r="B165" s="63">
        <f>'Hoja de trabajo del evaluador'!B165</f>
        <v>5.2</v>
      </c>
      <c r="C165" s="69">
        <f>IF('Hoja de trabajo del evaluador'!F165="low",1,"")</f>
      </c>
      <c r="D165" s="69">
        <f>IF('Hoja de trabajo del evaluador'!F165="medium",1,"")</f>
      </c>
      <c r="E165" s="69">
        <f>IF('Hoja de trabajo del evaluador'!F165="high",1,"")</f>
      </c>
      <c r="I165"/>
    </row>
    <row r="166" spans="1:9" ht="14.25">
      <c r="A166" s="62">
        <f>'Hoja de trabajo del evaluador'!A166</f>
        <v>502</v>
      </c>
      <c r="B166" s="63" t="str">
        <f>'Hoja de trabajo del evaluador'!B166</f>
        <v>5.2.1</v>
      </c>
      <c r="C166" s="69">
        <f>IF('Hoja de trabajo del evaluador'!F166="low",1,"")</f>
      </c>
      <c r="D166" s="69">
        <f>IF('Hoja de trabajo del evaluador'!F166="medium",1,"")</f>
      </c>
      <c r="E166" s="69">
        <f>IF('Hoja de trabajo del evaluador'!F166="high",1,"")</f>
      </c>
      <c r="I166"/>
    </row>
    <row r="167" spans="1:9" ht="14.25">
      <c r="A167" s="62">
        <f>'Hoja de trabajo del evaluador'!A167</f>
        <v>503</v>
      </c>
      <c r="B167" s="63" t="str">
        <f>'Hoja de trabajo del evaluador'!B167</f>
        <v>5.2.1</v>
      </c>
      <c r="C167" s="69">
        <f>IF('Hoja de trabajo del evaluador'!F167="low",1,"")</f>
      </c>
      <c r="D167" s="69">
        <f>IF('Hoja de trabajo del evaluador'!F167="medium",1,"")</f>
      </c>
      <c r="E167" s="69">
        <f>IF('Hoja de trabajo del evaluador'!F167="high",1,"")</f>
      </c>
      <c r="I167"/>
    </row>
    <row r="168" spans="1:9" ht="14.25">
      <c r="A168" s="62">
        <f>'Hoja de trabajo del evaluador'!A168</f>
        <v>504</v>
      </c>
      <c r="B168" s="63" t="str">
        <f>'Hoja de trabajo del evaluador'!B168</f>
        <v>5.2.1</v>
      </c>
      <c r="C168" s="69">
        <f>IF('Hoja de trabajo del evaluador'!F168="low",1,"")</f>
      </c>
      <c r="D168" s="69">
        <f>IF('Hoja de trabajo del evaluador'!F168="medium",1,"")</f>
      </c>
      <c r="E168" s="69">
        <f>IF('Hoja de trabajo del evaluador'!F168="high",1,"")</f>
      </c>
      <c r="I168"/>
    </row>
    <row r="169" spans="1:9" ht="14.25">
      <c r="A169" s="62">
        <f>'Hoja de trabajo del evaluador'!A169</f>
        <v>505</v>
      </c>
      <c r="B169" s="63" t="str">
        <f>'Hoja de trabajo del evaluador'!B169</f>
        <v>5.2.1</v>
      </c>
      <c r="C169" s="69">
        <f>IF('Hoja de trabajo del evaluador'!F169="low",1,"")</f>
      </c>
      <c r="D169" s="69">
        <f>IF('Hoja de trabajo del evaluador'!F169="medium",1,"")</f>
      </c>
      <c r="E169" s="69">
        <f>IF('Hoja de trabajo del evaluador'!F169="high",1,"")</f>
      </c>
      <c r="I169"/>
    </row>
    <row r="170" spans="1:9" ht="14.25">
      <c r="A170" s="76" t="str">
        <f>'Hoja de trabajo del evaluador'!A170</f>
        <v>5.3   Envío</v>
      </c>
      <c r="B170" s="74">
        <f>'Hoja de trabajo del evaluador'!B170</f>
        <v>0</v>
      </c>
      <c r="C170" s="75">
        <f>IF('Hoja de trabajo del evaluador'!F170="low",1,"")</f>
      </c>
      <c r="D170" s="75">
        <f>IF('Hoja de trabajo del evaluador'!F170="medium",1,"")</f>
      </c>
      <c r="E170" s="75">
        <f>IF('Hoja de trabajo del evaluador'!F170="high",1,"")</f>
      </c>
      <c r="I170"/>
    </row>
    <row r="171" spans="1:9" ht="14.25">
      <c r="A171" s="62">
        <f>'Hoja de trabajo del evaluador'!A171</f>
        <v>506</v>
      </c>
      <c r="B171" s="63" t="str">
        <f>'Hoja de trabajo del evaluador'!B171</f>
        <v>5.3.1</v>
      </c>
      <c r="C171" s="69">
        <f>IF('Hoja de trabajo del evaluador'!F171="low",1,"")</f>
      </c>
      <c r="D171" s="69">
        <f>IF('Hoja de trabajo del evaluador'!F171="medium",1,"")</f>
      </c>
      <c r="E171" s="69">
        <f>IF('Hoja de trabajo del evaluador'!F171="high",1,"")</f>
      </c>
      <c r="I171"/>
    </row>
    <row r="172" spans="1:9" ht="14.25">
      <c r="A172" s="62">
        <f>'Hoja de trabajo del evaluador'!A172</f>
        <v>507</v>
      </c>
      <c r="B172" s="63" t="str">
        <f>'Hoja de trabajo del evaluador'!B172</f>
        <v>5.3.1</v>
      </c>
      <c r="C172" s="69">
        <f>IF('Hoja de trabajo del evaluador'!F172="low",1,"")</f>
      </c>
      <c r="D172" s="69">
        <f>IF('Hoja de trabajo del evaluador'!F172="medium",1,"")</f>
      </c>
      <c r="E172" s="69">
        <f>IF('Hoja de trabajo del evaluador'!F172="high",1,"")</f>
      </c>
      <c r="I172"/>
    </row>
    <row r="173" spans="1:9" ht="14.25">
      <c r="A173" s="62">
        <f>'Hoja de trabajo del evaluador'!A173</f>
        <v>508</v>
      </c>
      <c r="B173" s="63" t="str">
        <f>'Hoja de trabajo del evaluador'!B173</f>
        <v>5.3.1</v>
      </c>
      <c r="C173" s="69">
        <f>IF('Hoja de trabajo del evaluador'!F173="low",1,"")</f>
      </c>
      <c r="D173" s="69">
        <f>IF('Hoja de trabajo del evaluador'!F173="medium",1,"")</f>
      </c>
      <c r="E173" s="69">
        <f>IF('Hoja de trabajo del evaluador'!F173="high",1,"")</f>
      </c>
      <c r="I173"/>
    </row>
    <row r="174" spans="1:9" ht="14.25">
      <c r="A174" s="62">
        <f>'Hoja de trabajo del evaluador'!A174</f>
        <v>509</v>
      </c>
      <c r="B174" s="63" t="str">
        <f>'Hoja de trabajo del evaluador'!B174</f>
        <v>5.3.1</v>
      </c>
      <c r="C174" s="69">
        <f>IF('Hoja de trabajo del evaluador'!F174="low",1,"")</f>
      </c>
      <c r="D174" s="69">
        <f>IF('Hoja de trabajo del evaluador'!F174="medium",1,"")</f>
      </c>
      <c r="E174" s="69">
        <f>IF('Hoja de trabajo del evaluador'!F174="high",1,"")</f>
      </c>
      <c r="I174"/>
    </row>
    <row r="175" spans="1:9" ht="14.25">
      <c r="A175" s="62">
        <f>'Hoja de trabajo del evaluador'!A175</f>
        <v>510</v>
      </c>
      <c r="B175" s="63" t="str">
        <f>'Hoja de trabajo del evaluador'!B175</f>
        <v>5.3.1</v>
      </c>
      <c r="C175" s="69">
        <f>IF('Hoja de trabajo del evaluador'!F175="low",1,"")</f>
      </c>
      <c r="D175" s="69">
        <f>IF('Hoja de trabajo del evaluador'!F175="medium",1,"")</f>
      </c>
      <c r="E175" s="69">
        <f>IF('Hoja de trabajo del evaluador'!F175="high",1,"")</f>
      </c>
      <c r="I175"/>
    </row>
    <row r="176" spans="1:9" ht="14.25">
      <c r="A176" s="62">
        <f>'Hoja de trabajo del evaluador'!A176</f>
        <v>511</v>
      </c>
      <c r="B176" s="63" t="str">
        <f>'Hoja de trabajo del evaluador'!B176</f>
        <v>5.3.1</v>
      </c>
      <c r="C176" s="69">
        <f>IF('Hoja de trabajo del evaluador'!F176="low",1,"")</f>
      </c>
      <c r="D176" s="69">
        <f>IF('Hoja de trabajo del evaluador'!F176="medium",1,"")</f>
      </c>
      <c r="E176" s="69">
        <f>IF('Hoja de trabajo del evaluador'!F176="high",1,"")</f>
      </c>
      <c r="I176"/>
    </row>
    <row r="177" spans="1:9" ht="14.25">
      <c r="A177" s="62">
        <f>'Hoja de trabajo del evaluador'!A177</f>
        <v>512</v>
      </c>
      <c r="B177" s="63" t="str">
        <f>'Hoja de trabajo del evaluador'!B177</f>
        <v>5.3.1</v>
      </c>
      <c r="C177" s="69">
        <f>IF('Hoja de trabajo del evaluador'!F177="low",1,"")</f>
      </c>
      <c r="D177" s="69">
        <f>IF('Hoja de trabajo del evaluador'!F177="medium",1,"")</f>
      </c>
      <c r="E177" s="69">
        <f>IF('Hoja de trabajo del evaluador'!F177="high",1,"")</f>
      </c>
      <c r="I177"/>
    </row>
    <row r="178" spans="1:9" ht="14.25">
      <c r="A178" s="62">
        <f>'Hoja de trabajo del evaluador'!A178</f>
        <v>513</v>
      </c>
      <c r="B178" s="63" t="str">
        <f>'Hoja de trabajo del evaluador'!B178</f>
        <v>5.3.1</v>
      </c>
      <c r="C178" s="69">
        <f>IF('Hoja de trabajo del evaluador'!F178="low",1,"")</f>
      </c>
      <c r="D178" s="69">
        <f>IF('Hoja de trabajo del evaluador'!F178="medium",1,"")</f>
      </c>
      <c r="E178" s="69">
        <f>IF('Hoja de trabajo del evaluador'!F178="high",1,"")</f>
      </c>
      <c r="I178"/>
    </row>
    <row r="179" spans="1:9" ht="14.25">
      <c r="A179" s="62">
        <f>'Hoja de trabajo del evaluador'!A179</f>
        <v>514</v>
      </c>
      <c r="B179" s="63" t="str">
        <f>'Hoja de trabajo del evaluador'!B179</f>
        <v>5.3.1</v>
      </c>
      <c r="C179" s="69">
        <f>IF('Hoja de trabajo del evaluador'!F179="low",1,"")</f>
      </c>
      <c r="D179" s="69">
        <f>IF('Hoja de trabajo del evaluador'!F179="medium",1,"")</f>
      </c>
      <c r="E179" s="69">
        <f>IF('Hoja de trabajo del evaluador'!F179="high",1,"")</f>
      </c>
      <c r="I179"/>
    </row>
    <row r="180" spans="1:9" ht="42.75">
      <c r="A180" s="64" t="str">
        <f>'Hoja de trabajo del evaluador'!A180</f>
        <v>Si algunos documentos personalizados son enviados, por favor responda las siguientes preguntas: </v>
      </c>
      <c r="B180" s="65">
        <f>'Hoja de trabajo del evaluador'!B180</f>
        <v>0</v>
      </c>
      <c r="C180" s="77">
        <f>IF('Hoja de trabajo del evaluador'!F180="low",1,"")</f>
      </c>
      <c r="D180" s="77">
        <f>IF('Hoja de trabajo del evaluador'!F180="medium",1,"")</f>
      </c>
      <c r="E180" s="77">
        <f>IF('Hoja de trabajo del evaluador'!F180="high",1,"")</f>
      </c>
      <c r="I180"/>
    </row>
    <row r="181" spans="1:9" ht="14.25">
      <c r="A181" s="62">
        <f>'Hoja de trabajo del evaluador'!A181</f>
        <v>515</v>
      </c>
      <c r="B181" s="63" t="str">
        <f>'Hoja de trabajo del evaluador'!B181</f>
        <v>5.3.2</v>
      </c>
      <c r="C181" s="69">
        <f>IF('Hoja de trabajo del evaluador'!F181="low",1,"")</f>
      </c>
      <c r="D181" s="69">
        <f>IF('Hoja de trabajo del evaluador'!F181="medium",1,"")</f>
      </c>
      <c r="E181" s="69">
        <f>IF('Hoja de trabajo del evaluador'!F181="high",1,"")</f>
      </c>
      <c r="I181"/>
    </row>
    <row r="182" spans="1:9" ht="14.25">
      <c r="A182" s="62">
        <f>'Hoja de trabajo del evaluador'!A182</f>
        <v>516</v>
      </c>
      <c r="B182" s="63" t="str">
        <f>'Hoja de trabajo del evaluador'!B182</f>
        <v>5.3.2</v>
      </c>
      <c r="C182" s="69">
        <f>IF('Hoja de trabajo del evaluador'!F182="low",1,"")</f>
      </c>
      <c r="D182" s="69">
        <f>IF('Hoja de trabajo del evaluador'!F182="medium",1,"")</f>
      </c>
      <c r="E182" s="69">
        <f>IF('Hoja de trabajo del evaluador'!F182="high",1,"")</f>
      </c>
      <c r="I182"/>
    </row>
    <row r="183" spans="1:9" ht="14.25">
      <c r="A183" s="62">
        <f>'Hoja de trabajo del evaluador'!A183</f>
        <v>517</v>
      </c>
      <c r="B183" s="63" t="str">
        <f>'Hoja de trabajo del evaluador'!B183</f>
        <v>5.3.2</v>
      </c>
      <c r="C183" s="69">
        <f>IF('Hoja de trabajo del evaluador'!F183="low",1,"")</f>
      </c>
      <c r="D183" s="69">
        <f>IF('Hoja de trabajo del evaluador'!F183="medium",1,"")</f>
      </c>
      <c r="E183" s="69">
        <f>IF('Hoja de trabajo del evaluador'!F183="high",1,"")</f>
      </c>
      <c r="I183"/>
    </row>
    <row r="184" spans="1:9" ht="14.25">
      <c r="A184" s="62">
        <f>'Hoja de trabajo del evaluador'!A184</f>
        <v>518</v>
      </c>
      <c r="B184" s="63" t="str">
        <f>'Hoja de trabajo del evaluador'!B184</f>
        <v>5.3.2</v>
      </c>
      <c r="C184" s="69">
        <f>IF('Hoja de trabajo del evaluador'!F184="low",1,"")</f>
      </c>
      <c r="D184" s="69">
        <f>IF('Hoja de trabajo del evaluador'!F184="medium",1,"")</f>
      </c>
      <c r="E184" s="69">
        <f>IF('Hoja de trabajo del evaluador'!F184="high",1,"")</f>
      </c>
      <c r="I184"/>
    </row>
    <row r="185" spans="1:9" ht="14.25">
      <c r="A185" s="62">
        <f>'Hoja de trabajo del evaluador'!A185</f>
        <v>519</v>
      </c>
      <c r="B185" s="63" t="str">
        <f>'Hoja de trabajo del evaluador'!B185</f>
        <v>5.3.2</v>
      </c>
      <c r="C185" s="69">
        <f>IF('Hoja de trabajo del evaluador'!F185="low",1,"")</f>
      </c>
      <c r="D185" s="69">
        <f>IF('Hoja de trabajo del evaluador'!F185="medium",1,"")</f>
      </c>
      <c r="E185" s="69">
        <f>IF('Hoja de trabajo del evaluador'!F185="high",1,"")</f>
      </c>
      <c r="I185"/>
    </row>
    <row r="186" spans="1:9" ht="14.25">
      <c r="A186" s="62">
        <f>'Hoja de trabajo del evaluador'!A186</f>
        <v>520</v>
      </c>
      <c r="B186" s="63" t="str">
        <f>'Hoja de trabajo del evaluador'!B186</f>
        <v>5.3.2</v>
      </c>
      <c r="C186" s="69">
        <f>IF('Hoja de trabajo del evaluador'!F186="low",1,"")</f>
      </c>
      <c r="D186" s="69">
        <f>IF('Hoja de trabajo del evaluador'!F186="medium",1,"")</f>
      </c>
      <c r="E186" s="69">
        <f>IF('Hoja de trabajo del evaluador'!F186="high",1,"")</f>
      </c>
      <c r="I186"/>
    </row>
    <row r="187" spans="1:9" ht="14.25">
      <c r="A187" s="62">
        <f>'Hoja de trabajo del evaluador'!A187</f>
        <v>521</v>
      </c>
      <c r="B187" s="63" t="str">
        <f>'Hoja de trabajo del evaluador'!B187</f>
        <v>5.3.2</v>
      </c>
      <c r="C187" s="69">
        <f>IF('Hoja de trabajo del evaluador'!F187="low",1,"")</f>
      </c>
      <c r="D187" s="69">
        <f>IF('Hoja de trabajo del evaluador'!F187="medium",1,"")</f>
      </c>
      <c r="E187" s="69">
        <f>IF('Hoja de trabajo del evaluador'!F187="high",1,"")</f>
      </c>
      <c r="I187"/>
    </row>
    <row r="188" spans="1:9" ht="14.25">
      <c r="A188" s="76" t="str">
        <f>'Hoja de trabajo del evaluador'!A188</f>
        <v>Capítulo 6. Seguridad de los documentos</v>
      </c>
      <c r="B188" s="74">
        <f>'Hoja de trabajo del evaluador'!B188</f>
        <v>0</v>
      </c>
      <c r="C188" s="75">
        <f>IF('Hoja de trabajo del evaluador'!F188="low",1,"")</f>
      </c>
      <c r="D188" s="75">
        <f>IF('Hoja de trabajo del evaluador'!F188="medium",1,"")</f>
      </c>
      <c r="E188" s="75">
        <f>IF('Hoja de trabajo del evaluador'!F188="high",1,"")</f>
      </c>
      <c r="I188"/>
    </row>
    <row r="189" spans="1:9" ht="28.5">
      <c r="A189" s="76" t="str">
        <f>'Hoja de trabajo del evaluador'!A189</f>
        <v>6.2   Documentos de viaje de lectura mecánica (DVLM)</v>
      </c>
      <c r="B189" s="74">
        <f>'Hoja de trabajo del evaluador'!B189</f>
        <v>0</v>
      </c>
      <c r="C189" s="75">
        <f>IF('Hoja de trabajo del evaluador'!F189="low",1,"")</f>
      </c>
      <c r="D189" s="75">
        <f>IF('Hoja de trabajo del evaluador'!F189="medium",1,"")</f>
      </c>
      <c r="E189" s="75">
        <f>IF('Hoja de trabajo del evaluador'!F189="high",1,"")</f>
      </c>
      <c r="I189"/>
    </row>
    <row r="190" spans="1:9" ht="14.25">
      <c r="A190" s="62">
        <f>'Hoja de trabajo del evaluador'!A190</f>
        <v>601</v>
      </c>
      <c r="B190" s="63">
        <f>'Hoja de trabajo del evaluador'!B190</f>
        <v>6.2</v>
      </c>
      <c r="C190" s="69">
        <f>IF('Hoja de trabajo del evaluador'!F190="low",1,"")</f>
      </c>
      <c r="D190" s="69">
        <f>IF('Hoja de trabajo del evaluador'!F190="medium",1,"")</f>
      </c>
      <c r="E190" s="69">
        <f>IF('Hoja de trabajo del evaluador'!F190="high",1,"")</f>
      </c>
      <c r="I190"/>
    </row>
    <row r="191" spans="1:9" ht="28.5">
      <c r="A191" s="76" t="str">
        <f>'Hoja de trabajo del evaluador'!A191</f>
        <v>6.3   Pasaportes de lectura mecánica electrónicos (PLM-e)</v>
      </c>
      <c r="B191" s="74">
        <f>'Hoja de trabajo del evaluador'!B191</f>
        <v>0</v>
      </c>
      <c r="C191" s="75">
        <f>IF('Hoja de trabajo del evaluador'!F191="low",1,"")</f>
      </c>
      <c r="D191" s="75">
        <f>IF('Hoja de trabajo del evaluador'!F191="medium",1,"")</f>
      </c>
      <c r="E191" s="75">
        <f>IF('Hoja de trabajo del evaluador'!F191="high",1,"")</f>
      </c>
      <c r="I191"/>
    </row>
    <row r="192" spans="1:9" ht="14.25">
      <c r="A192" s="62">
        <f>'Hoja de trabajo del evaluador'!A192</f>
        <v>602</v>
      </c>
      <c r="B192" s="63">
        <f>'Hoja de trabajo del evaluador'!B192</f>
        <v>6.3</v>
      </c>
      <c r="C192" s="69">
        <f>IF('Hoja de trabajo del evaluador'!F192="low",1,"")</f>
      </c>
      <c r="D192" s="69">
        <f>IF('Hoja de trabajo del evaluador'!F192="medium",1,"")</f>
      </c>
      <c r="E192" s="69">
        <f>IF('Hoja de trabajo del evaluador'!F192="high",1,"")</f>
      </c>
      <c r="I192"/>
    </row>
    <row r="193" spans="1:9" ht="14.25">
      <c r="A193" s="62">
        <f>'Hoja de trabajo del evaluador'!A193</f>
        <v>603</v>
      </c>
      <c r="B193" s="63">
        <f>'Hoja de trabajo del evaluador'!B193</f>
        <v>6.3</v>
      </c>
      <c r="C193" s="69">
        <f>IF('Hoja de trabajo del evaluador'!F193="low",1,"")</f>
      </c>
      <c r="D193" s="69">
        <f>IF('Hoja de trabajo del evaluador'!F193="medium",1,"")</f>
      </c>
      <c r="E193" s="69">
        <f>IF('Hoja de trabajo del evaluador'!F193="high",1,"")</f>
      </c>
      <c r="I193"/>
    </row>
    <row r="194" spans="1:9" ht="14.25">
      <c r="A194" s="62">
        <f>'Hoja de trabajo del evaluador'!A194</f>
        <v>604</v>
      </c>
      <c r="B194" s="63">
        <f>'Hoja de trabajo del evaluador'!B194</f>
        <v>6.3</v>
      </c>
      <c r="C194" s="69">
        <f>IF('Hoja de trabajo del evaluador'!F194="low",1,"")</f>
      </c>
      <c r="D194" s="69">
        <f>IF('Hoja de trabajo del evaluador'!F194="medium",1,"")</f>
      </c>
      <c r="E194" s="69">
        <f>IF('Hoja de trabajo del evaluador'!F194="high",1,"")</f>
      </c>
      <c r="I194"/>
    </row>
    <row r="195" spans="1:9" ht="28.5">
      <c r="A195" s="76" t="str">
        <f>'Hoja de trabajo del evaluador'!A195</f>
        <v>6.4   Estándares, prácticas recomendadas y especificaciones de la OACI </v>
      </c>
      <c r="B195" s="74">
        <f>'Hoja de trabajo del evaluador'!B195</f>
        <v>0</v>
      </c>
      <c r="C195" s="75">
        <f>IF('Hoja de trabajo del evaluador'!F195="low",1,"")</f>
      </c>
      <c r="D195" s="75">
        <f>IF('Hoja de trabajo del evaluador'!F195="medium",1,"")</f>
      </c>
      <c r="E195" s="75">
        <f>IF('Hoja de trabajo del evaluador'!F195="high",1,"")</f>
      </c>
      <c r="I195"/>
    </row>
    <row r="196" spans="1:9" ht="14.25">
      <c r="A196" s="62">
        <f>'Hoja de trabajo del evaluador'!A196</f>
        <v>605</v>
      </c>
      <c r="B196" s="63" t="str">
        <f>'Hoja de trabajo del evaluador'!B196</f>
        <v>6.4.1</v>
      </c>
      <c r="C196" s="69">
        <f>IF('Hoja de trabajo del evaluador'!F196="low",1,"")</f>
      </c>
      <c r="D196" s="69">
        <f>IF('Hoja de trabajo del evaluador'!F196="medium",1,"")</f>
      </c>
      <c r="E196" s="69">
        <f>IF('Hoja de trabajo del evaluador'!F196="high",1,"")</f>
      </c>
      <c r="I196"/>
    </row>
    <row r="197" spans="1:9" ht="14.25">
      <c r="A197" s="62">
        <f>'Hoja de trabajo del evaluador'!A197</f>
        <v>606</v>
      </c>
      <c r="B197" s="63" t="str">
        <f>'Hoja de trabajo del evaluador'!B197</f>
        <v>6.4.1</v>
      </c>
      <c r="C197" s="69">
        <f>IF('Hoja de trabajo del evaluador'!F197="low",1,"")</f>
      </c>
      <c r="D197" s="69">
        <f>IF('Hoja de trabajo del evaluador'!F197="medium",1,"")</f>
      </c>
      <c r="E197" s="69">
        <f>IF('Hoja de trabajo del evaluador'!F197="high",1,"")</f>
      </c>
      <c r="I197"/>
    </row>
    <row r="198" spans="1:9" ht="14.25">
      <c r="A198" s="62">
        <f>'Hoja de trabajo del evaluador'!A198</f>
        <v>607</v>
      </c>
      <c r="B198" s="63" t="str">
        <f>'Hoja de trabajo del evaluador'!B198</f>
        <v>6.4.2</v>
      </c>
      <c r="C198" s="69">
        <f>IF('Hoja de trabajo del evaluador'!F198="low",1,"")</f>
      </c>
      <c r="D198" s="69">
        <f>IF('Hoja de trabajo del evaluador'!F198="medium",1,"")</f>
      </c>
      <c r="E198" s="69">
        <f>IF('Hoja de trabajo del evaluador'!F198="high",1,"")</f>
      </c>
      <c r="I198"/>
    </row>
    <row r="199" spans="1:9" ht="14.25">
      <c r="A199" s="62">
        <f>'Hoja de trabajo del evaluador'!A199</f>
        <v>608</v>
      </c>
      <c r="B199" s="63" t="str">
        <f>'Hoja de trabajo del evaluador'!B199</f>
        <v>6.4.2</v>
      </c>
      <c r="C199" s="69">
        <f>IF('Hoja de trabajo del evaluador'!F199="low",1,"")</f>
      </c>
      <c r="D199" s="69">
        <f>IF('Hoja de trabajo del evaluador'!F199="medium",1,"")</f>
      </c>
      <c r="E199" s="69">
        <f>IF('Hoja de trabajo del evaluador'!F199="high",1,"")</f>
      </c>
      <c r="I199"/>
    </row>
    <row r="200" spans="1:9" ht="14.25">
      <c r="A200" s="62">
        <f>'Hoja de trabajo del evaluador'!A200</f>
        <v>609</v>
      </c>
      <c r="B200" s="63" t="str">
        <f>'Hoja de trabajo del evaluador'!B200</f>
        <v>6.4.2</v>
      </c>
      <c r="C200" s="69">
        <f>IF('Hoja de trabajo del evaluador'!F200="low",1,"")</f>
      </c>
      <c r="D200" s="69">
        <f>IF('Hoja de trabajo del evaluador'!F200="medium",1,"")</f>
      </c>
      <c r="E200" s="69">
        <f>IF('Hoja de trabajo del evaluador'!F200="high",1,"")</f>
      </c>
      <c r="I200"/>
    </row>
    <row r="201" spans="1:9" ht="14.25">
      <c r="A201" s="76" t="str">
        <f>'Hoja de trabajo del evaluador'!A201</f>
        <v>6.5   Tipos de documentos de viaje</v>
      </c>
      <c r="B201" s="74">
        <f>'Hoja de trabajo del evaluador'!B201</f>
        <v>0</v>
      </c>
      <c r="C201" s="75">
        <f>IF('Hoja de trabajo del evaluador'!F201="low",1,"")</f>
      </c>
      <c r="D201" s="75">
        <f>IF('Hoja de trabajo del evaluador'!F201="medium",1,"")</f>
      </c>
      <c r="E201" s="75">
        <f>IF('Hoja de trabajo del evaluador'!F201="high",1,"")</f>
      </c>
      <c r="I201"/>
    </row>
    <row r="202" spans="1:9" ht="14.25">
      <c r="A202" s="62">
        <f>'Hoja de trabajo del evaluador'!A202</f>
        <v>610</v>
      </c>
      <c r="B202" s="63">
        <f>'Hoja de trabajo del evaluador'!B202</f>
        <v>6.5</v>
      </c>
      <c r="C202" s="69">
        <f>IF('Hoja de trabajo del evaluador'!F202="low",1,"")</f>
      </c>
      <c r="D202" s="69">
        <f>IF('Hoja de trabajo del evaluador'!F202="medium",1,"")</f>
      </c>
      <c r="E202" s="69">
        <f>IF('Hoja de trabajo del evaluador'!F202="high",1,"")</f>
      </c>
      <c r="I202"/>
    </row>
    <row r="203" spans="1:9" ht="14.25">
      <c r="A203" s="62">
        <f>'Hoja de trabajo del evaluador'!A203</f>
        <v>611</v>
      </c>
      <c r="B203" s="63">
        <f>'Hoja de trabajo del evaluador'!B203</f>
        <v>6.5</v>
      </c>
      <c r="C203" s="69">
        <f>IF('Hoja de trabajo del evaluador'!F203="low",1,"")</f>
      </c>
      <c r="D203" s="69">
        <f>IF('Hoja de trabajo del evaluador'!F203="medium",1,"")</f>
      </c>
      <c r="E203" s="69">
        <f>IF('Hoja de trabajo del evaluador'!F203="high",1,"")</f>
      </c>
      <c r="I203"/>
    </row>
    <row r="204" spans="1:9" ht="14.25">
      <c r="A204" s="62">
        <f>'Hoja de trabajo del evaluador'!A204</f>
        <v>612</v>
      </c>
      <c r="B204" s="63">
        <f>'Hoja de trabajo del evaluador'!B204</f>
        <v>6.5</v>
      </c>
      <c r="C204" s="69">
        <f>IF('Hoja de trabajo del evaluador'!F204="low",1,"")</f>
      </c>
      <c r="D204" s="69">
        <f>IF('Hoja de trabajo del evaluador'!F204="medium",1,"")</f>
      </c>
      <c r="E204" s="69">
        <f>IF('Hoja de trabajo del evaluador'!F204="high",1,"")</f>
      </c>
      <c r="I204"/>
    </row>
    <row r="205" spans="1:9" ht="14.25">
      <c r="A205" s="76" t="str">
        <f>'Hoja de trabajo del evaluador'!A205</f>
        <v>Capítulo 7. Seguridad de las instalaciones </v>
      </c>
      <c r="B205" s="74">
        <f>'Hoja de trabajo del evaluador'!B205</f>
        <v>0</v>
      </c>
      <c r="C205" s="75">
        <f>IF('Hoja de trabajo del evaluador'!F205="low",1,"")</f>
      </c>
      <c r="D205" s="75">
        <f>IF('Hoja de trabajo del evaluador'!F205="medium",1,"")</f>
      </c>
      <c r="E205" s="75">
        <f>IF('Hoja de trabajo del evaluador'!F205="high",1,"")</f>
      </c>
      <c r="I205"/>
    </row>
    <row r="206" spans="1:9" ht="14.25">
      <c r="A206" s="76" t="str">
        <f>'Hoja de trabajo del evaluador'!A206</f>
        <v>7.2   Políticas para la seguridad física</v>
      </c>
      <c r="B206" s="74">
        <f>'Hoja de trabajo del evaluador'!B206</f>
        <v>0</v>
      </c>
      <c r="C206" s="75">
        <f>IF('Hoja de trabajo del evaluador'!F206="low",1,"")</f>
      </c>
      <c r="D206" s="75">
        <f>IF('Hoja de trabajo del evaluador'!F206="medium",1,"")</f>
      </c>
      <c r="E206" s="75">
        <f>IF('Hoja de trabajo del evaluador'!F206="high",1,"")</f>
      </c>
      <c r="I206"/>
    </row>
    <row r="207" spans="1:9" ht="14.25">
      <c r="A207" s="62">
        <f>'Hoja de trabajo del evaluador'!A207</f>
        <v>701</v>
      </c>
      <c r="B207" s="63">
        <f>'Hoja de trabajo del evaluador'!B207</f>
        <v>7.2</v>
      </c>
      <c r="C207" s="69">
        <f>IF('Hoja de trabajo del evaluador'!F207="low",1,"")</f>
      </c>
      <c r="D207" s="69">
        <f>IF('Hoja de trabajo del evaluador'!F207="medium",1,"")</f>
      </c>
      <c r="E207" s="69">
        <f>IF('Hoja de trabajo del evaluador'!F207="high",1,"")</f>
      </c>
      <c r="I207"/>
    </row>
    <row r="208" spans="1:9" ht="14.25">
      <c r="A208" s="62">
        <f>'Hoja de trabajo del evaluador'!A208</f>
        <v>702</v>
      </c>
      <c r="B208" s="63">
        <f>'Hoja de trabajo del evaluador'!B208</f>
        <v>7.2</v>
      </c>
      <c r="C208" s="69">
        <f>IF('Hoja de trabajo del evaluador'!F208="low",1,"")</f>
      </c>
      <c r="D208" s="69">
        <f>IF('Hoja de trabajo del evaluador'!F208="medium",1,"")</f>
      </c>
      <c r="E208" s="69">
        <f>IF('Hoja de trabajo del evaluador'!F208="high",1,"")</f>
      </c>
      <c r="I208"/>
    </row>
    <row r="209" spans="1:9" ht="14.25">
      <c r="A209" s="62">
        <f>'Hoja de trabajo del evaluador'!A209</f>
        <v>703</v>
      </c>
      <c r="B209" s="63">
        <f>'Hoja de trabajo del evaluador'!B209</f>
        <v>7.2</v>
      </c>
      <c r="C209" s="69">
        <f>IF('Hoja de trabajo del evaluador'!F209="low",1,"")</f>
      </c>
      <c r="D209" s="69">
        <f>IF('Hoja de trabajo del evaluador'!F209="medium",1,"")</f>
      </c>
      <c r="E209" s="69">
        <f>IF('Hoja de trabajo del evaluador'!F209="high",1,"")</f>
      </c>
      <c r="I209"/>
    </row>
    <row r="210" spans="1:9" ht="14.25">
      <c r="A210" s="62">
        <f>'Hoja de trabajo del evaluador'!A210</f>
        <v>704</v>
      </c>
      <c r="B210" s="63">
        <f>'Hoja de trabajo del evaluador'!B210</f>
        <v>7.2</v>
      </c>
      <c r="C210" s="69">
        <f>IF('Hoja de trabajo del evaluador'!F210="low",1,"")</f>
      </c>
      <c r="D210" s="69">
        <f>IF('Hoja de trabajo del evaluador'!F210="medium",1,"")</f>
      </c>
      <c r="E210" s="69">
        <f>IF('Hoja de trabajo del evaluador'!F210="high",1,"")</f>
      </c>
      <c r="I210"/>
    </row>
    <row r="211" spans="1:9" ht="14.25">
      <c r="A211" s="62">
        <f>'Hoja de trabajo del evaluador'!A211</f>
        <v>705</v>
      </c>
      <c r="B211" s="63">
        <f>'Hoja de trabajo del evaluador'!B211</f>
        <v>7.2</v>
      </c>
      <c r="C211" s="69">
        <f>IF('Hoja de trabajo del evaluador'!F211="low",1,"")</f>
      </c>
      <c r="D211" s="69">
        <f>IF('Hoja de trabajo del evaluador'!F211="medium",1,"")</f>
      </c>
      <c r="E211" s="69">
        <f>IF('Hoja de trabajo del evaluador'!F211="high",1,"")</f>
      </c>
      <c r="I211"/>
    </row>
    <row r="212" spans="1:9" ht="14.25">
      <c r="A212" s="62">
        <f>'Hoja de trabajo del evaluador'!A212</f>
        <v>706</v>
      </c>
      <c r="B212" s="63">
        <f>'Hoja de trabajo del evaluador'!B212</f>
        <v>7.2</v>
      </c>
      <c r="C212" s="69">
        <f>IF('Hoja de trabajo del evaluador'!F212="low",1,"")</f>
      </c>
      <c r="D212" s="69">
        <f>IF('Hoja de trabajo del evaluador'!F212="medium",1,"")</f>
      </c>
      <c r="E212" s="69">
        <f>IF('Hoja de trabajo del evaluador'!F212="high",1,"")</f>
      </c>
      <c r="I212"/>
    </row>
    <row r="213" spans="1:9" ht="14.25">
      <c r="A213" s="76" t="str">
        <f>'Hoja de trabajo del evaluador'!A213</f>
        <v>7.3  Zonas de seguridad </v>
      </c>
      <c r="B213" s="74">
        <f>'Hoja de trabajo del evaluador'!B213</f>
        <v>0</v>
      </c>
      <c r="C213" s="75">
        <f>IF('Hoja de trabajo del evaluador'!F213="low",1,"")</f>
      </c>
      <c r="D213" s="75">
        <f>IF('Hoja de trabajo del evaluador'!F213="medium",1,"")</f>
      </c>
      <c r="E213" s="75">
        <f>IF('Hoja de trabajo del evaluador'!F213="high",1,"")</f>
      </c>
      <c r="I213"/>
    </row>
    <row r="214" spans="1:9" ht="14.25">
      <c r="A214" s="62">
        <f>'Hoja de trabajo del evaluador'!A214</f>
        <v>707</v>
      </c>
      <c r="B214" s="63">
        <f>'Hoja de trabajo del evaluador'!B214</f>
        <v>7.3</v>
      </c>
      <c r="C214" s="69">
        <f>IF('Hoja de trabajo del evaluador'!F214="low",1,"")</f>
      </c>
      <c r="D214" s="69">
        <f>IF('Hoja de trabajo del evaluador'!F214="medium",1,"")</f>
      </c>
      <c r="E214" s="69">
        <f>IF('Hoja de trabajo del evaluador'!F214="high",1,"")</f>
      </c>
      <c r="I214"/>
    </row>
    <row r="215" spans="1:9" ht="14.25">
      <c r="A215" s="62">
        <f>'Hoja de trabajo del evaluador'!A215</f>
        <v>708</v>
      </c>
      <c r="B215" s="63">
        <f>'Hoja de trabajo del evaluador'!B215</f>
        <v>7.3</v>
      </c>
      <c r="C215" s="69">
        <f>IF('Hoja de trabajo del evaluador'!F215="low",1,"")</f>
      </c>
      <c r="D215" s="69">
        <f>IF('Hoja de trabajo del evaluador'!F215="medium",1,"")</f>
      </c>
      <c r="E215" s="69">
        <f>IF('Hoja de trabajo del evaluador'!F215="high",1,"")</f>
      </c>
      <c r="I215"/>
    </row>
    <row r="216" spans="1:9" ht="14.25">
      <c r="A216" s="62">
        <f>'Hoja de trabajo del evaluador'!A216</f>
        <v>709</v>
      </c>
      <c r="B216" s="63">
        <f>'Hoja de trabajo del evaluador'!B216</f>
        <v>7.3</v>
      </c>
      <c r="C216" s="69">
        <f>IF('Hoja de trabajo del evaluador'!F216="low",1,"")</f>
      </c>
      <c r="D216" s="69">
        <f>IF('Hoja de trabajo del evaluador'!F216="medium",1,"")</f>
      </c>
      <c r="E216" s="69">
        <f>IF('Hoja de trabajo del evaluador'!F216="high",1,"")</f>
      </c>
      <c r="I216"/>
    </row>
    <row r="217" spans="1:9" ht="14.25">
      <c r="A217" s="62">
        <f>'Hoja de trabajo del evaluador'!A217</f>
        <v>710</v>
      </c>
      <c r="B217" s="63" t="str">
        <f>'Hoja de trabajo del evaluador'!B217</f>
        <v>7.3 &amp;7.4</v>
      </c>
      <c r="C217" s="69">
        <f>IF('Hoja de trabajo del evaluador'!F217="low",1,"")</f>
      </c>
      <c r="D217" s="69">
        <f>IF('Hoja de trabajo del evaluador'!F217="medium",1,"")</f>
      </c>
      <c r="E217" s="69">
        <f>IF('Hoja de trabajo del evaluador'!F217="high",1,"")</f>
      </c>
      <c r="I217"/>
    </row>
    <row r="218" spans="1:9" ht="14.25">
      <c r="A218" s="62">
        <f>'Hoja de trabajo del evaluador'!A218</f>
        <v>711</v>
      </c>
      <c r="B218" s="63">
        <f>'Hoja de trabajo del evaluador'!B218</f>
        <v>7.3</v>
      </c>
      <c r="C218" s="69">
        <f>IF('Hoja de trabajo del evaluador'!F218="low",1,"")</f>
      </c>
      <c r="D218" s="69">
        <f>IF('Hoja de trabajo del evaluador'!F218="medium",1,"")</f>
      </c>
      <c r="E218" s="69">
        <f>IF('Hoja de trabajo del evaluador'!F218="high",1,"")</f>
      </c>
      <c r="I218"/>
    </row>
    <row r="219" spans="1:9" ht="14.25">
      <c r="A219" s="62" t="str">
        <f>'Hoja de trabajo del evaluador'!A219</f>
        <v>Para el área de atención al público</v>
      </c>
      <c r="B219" s="63">
        <f>'Hoja de trabajo del evaluador'!B219</f>
        <v>0</v>
      </c>
      <c r="C219" s="69">
        <f>IF('Hoja de trabajo del evaluador'!F219="low",1,"")</f>
      </c>
      <c r="D219" s="69">
        <f>IF('Hoja de trabajo del evaluador'!F219="medium",1,"")</f>
      </c>
      <c r="E219" s="69">
        <f>IF('Hoja de trabajo del evaluador'!F219="high",1,"")</f>
      </c>
      <c r="I219"/>
    </row>
    <row r="220" spans="1:5" ht="14.25">
      <c r="A220" s="62">
        <f>'Hoja de trabajo del evaluador'!A220</f>
        <v>712</v>
      </c>
      <c r="B220" s="63" t="str">
        <f>'Hoja de trabajo del evaluador'!B220</f>
        <v>7.3.1</v>
      </c>
      <c r="C220" s="69">
        <f>IF('Hoja de trabajo del evaluador'!F220="low",1,"")</f>
      </c>
      <c r="D220" s="69">
        <f>IF('Hoja de trabajo del evaluador'!F220="medium",1,"")</f>
      </c>
      <c r="E220" s="69">
        <f>IF('Hoja de trabajo del evaluador'!F220="high",1,"")</f>
      </c>
    </row>
    <row r="221" spans="1:5" ht="14.25">
      <c r="A221" s="62">
        <f>'Hoja de trabajo del evaluador'!A221</f>
        <v>713</v>
      </c>
      <c r="B221" s="63" t="str">
        <f>'Hoja de trabajo del evaluador'!B221</f>
        <v>7.3.1</v>
      </c>
      <c r="C221" s="69">
        <f>IF('Hoja de trabajo del evaluador'!F221="low",1,"")</f>
      </c>
      <c r="D221" s="69">
        <f>IF('Hoja de trabajo del evaluador'!F221="medium",1,"")</f>
      </c>
      <c r="E221" s="69">
        <f>IF('Hoja de trabajo del evaluador'!F221="high",1,"")</f>
      </c>
    </row>
    <row r="222" spans="1:5" ht="14.25">
      <c r="A222" s="62">
        <f>'Hoja de trabajo del evaluador'!A222</f>
        <v>714</v>
      </c>
      <c r="B222" s="63" t="str">
        <f>'Hoja de trabajo del evaluador'!B222</f>
        <v>7.3.1</v>
      </c>
      <c r="C222" s="69">
        <f>IF('Hoja de trabajo del evaluador'!F222="low",1,"")</f>
      </c>
      <c r="D222" s="69">
        <f>IF('Hoja de trabajo del evaluador'!F222="medium",1,"")</f>
      </c>
      <c r="E222" s="69">
        <f>IF('Hoja de trabajo del evaluador'!F222="high",1,"")</f>
      </c>
    </row>
    <row r="223" spans="1:5" ht="42.75">
      <c r="A223" s="76" t="str">
        <f>'Hoja de trabajo del evaluador'!A223</f>
        <v>Para las áreas de acceso restringido (zona de operaciones y zonas de seguridad y alta seguridad) </v>
      </c>
      <c r="B223" s="74">
        <f>'Hoja de trabajo del evaluador'!B223</f>
        <v>0</v>
      </c>
      <c r="C223" s="75">
        <f>IF('Hoja de trabajo del evaluador'!F223="low",1,"")</f>
      </c>
      <c r="D223" s="75">
        <f>IF('Hoja de trabajo del evaluador'!F223="medium",1,"")</f>
      </c>
      <c r="E223" s="75">
        <f>IF('Hoja de trabajo del evaluador'!F223="high",1,"")</f>
      </c>
    </row>
    <row r="224" spans="1:5" ht="14.25">
      <c r="A224" s="62">
        <f>'Hoja de trabajo del evaluador'!A224</f>
        <v>715</v>
      </c>
      <c r="B224" s="63" t="str">
        <f>'Hoja de trabajo del evaluador'!B224</f>
        <v>7.3.2 </v>
      </c>
      <c r="C224" s="69">
        <f>IF('Hoja de trabajo del evaluador'!F224="low",1,"")</f>
      </c>
      <c r="D224" s="69">
        <f>IF('Hoja de trabajo del evaluador'!F224="medium",1,"")</f>
      </c>
      <c r="E224" s="69">
        <f>IF('Hoja de trabajo del evaluador'!F224="high",1,"")</f>
      </c>
    </row>
    <row r="225" spans="1:5" ht="14.25">
      <c r="A225" s="62">
        <f>'Hoja de trabajo del evaluador'!A225</f>
        <v>716</v>
      </c>
      <c r="B225" s="63" t="str">
        <f>'Hoja de trabajo del evaluador'!B225</f>
        <v>7.3.2</v>
      </c>
      <c r="C225" s="69">
        <f>IF('Hoja de trabajo del evaluador'!F225="low",1,"")</f>
      </c>
      <c r="D225" s="69">
        <f>IF('Hoja de trabajo del evaluador'!F225="medium",1,"")</f>
      </c>
      <c r="E225" s="69">
        <f>IF('Hoja de trabajo del evaluador'!F225="high",1,"")</f>
      </c>
    </row>
    <row r="226" spans="1:5" ht="14.25">
      <c r="A226" s="62">
        <f>'Hoja de trabajo del evaluador'!A226</f>
        <v>717</v>
      </c>
      <c r="B226" s="63" t="str">
        <f>'Hoja de trabajo del evaluador'!B226</f>
        <v>7.3.3</v>
      </c>
      <c r="C226" s="69">
        <f>IF('Hoja de trabajo del evaluador'!F226="low",1,"")</f>
      </c>
      <c r="D226" s="69">
        <f>IF('Hoja de trabajo del evaluador'!F226="medium",1,"")</f>
      </c>
      <c r="E226" s="69">
        <f>IF('Hoja de trabajo del evaluador'!F226="high",1,"")</f>
      </c>
    </row>
    <row r="227" spans="1:5" ht="14.25">
      <c r="A227" s="62">
        <f>'Hoja de trabajo del evaluador'!A227</f>
        <v>718</v>
      </c>
      <c r="B227" s="63" t="str">
        <f>'Hoja de trabajo del evaluador'!B227</f>
        <v>7.3.3</v>
      </c>
      <c r="C227" s="69">
        <f>IF('Hoja de trabajo del evaluador'!F227="low",1,"")</f>
      </c>
      <c r="D227" s="69">
        <f>IF('Hoja de trabajo del evaluador'!F227="medium",1,"")</f>
      </c>
      <c r="E227" s="69">
        <f>IF('Hoja de trabajo del evaluador'!F227="high",1,"")</f>
      </c>
    </row>
    <row r="228" spans="1:5" ht="14.25">
      <c r="A228" s="62">
        <f>'Hoja de trabajo del evaluador'!A228</f>
        <v>719</v>
      </c>
      <c r="B228" s="63" t="str">
        <f>'Hoja de trabajo del evaluador'!B228</f>
        <v>7.3.3</v>
      </c>
      <c r="C228" s="69">
        <f>IF('Hoja de trabajo del evaluador'!F228="low",1,"")</f>
      </c>
      <c r="D228" s="69">
        <f>IF('Hoja de trabajo del evaluador'!F228="medium",1,"")</f>
      </c>
      <c r="E228" s="69">
        <f>IF('Hoja de trabajo del evaluador'!F228="high",1,"")</f>
      </c>
    </row>
    <row r="229" spans="1:5" ht="14.25">
      <c r="A229" s="76" t="str">
        <f>'Hoja de trabajo del evaluador'!A229</f>
        <v>7.4   Control de acceso y monitoreo</v>
      </c>
      <c r="B229" s="74">
        <f>'Hoja de trabajo del evaluador'!B229</f>
        <v>0</v>
      </c>
      <c r="C229" s="75">
        <f>IF('Hoja de trabajo del evaluador'!F229="low",1,"")</f>
      </c>
      <c r="D229" s="75">
        <f>IF('Hoja de trabajo del evaluador'!F229="medium",1,"")</f>
      </c>
      <c r="E229" s="69">
        <f>IF('Hoja de trabajo del evaluador'!F229="high",1,"")</f>
      </c>
    </row>
    <row r="230" spans="1:5" ht="14.25">
      <c r="A230" s="62">
        <f>'Hoja de trabajo del evaluador'!A230</f>
        <v>720</v>
      </c>
      <c r="B230" s="63">
        <f>'Hoja de trabajo del evaluador'!B230</f>
        <v>7.4</v>
      </c>
      <c r="C230" s="69">
        <f>IF('Hoja de trabajo del evaluador'!F230="low",1,"")</f>
      </c>
      <c r="D230" s="69">
        <f>IF('Hoja de trabajo del evaluador'!F230="medium",1,"")</f>
      </c>
      <c r="E230" s="69">
        <f>IF('Hoja de trabajo del evaluador'!F230="high",1,"")</f>
      </c>
    </row>
    <row r="231" spans="1:5" ht="14.25">
      <c r="A231" s="62">
        <f>'Hoja de trabajo del evaluador'!A231</f>
        <v>721</v>
      </c>
      <c r="B231" s="63">
        <f>'Hoja de trabajo del evaluador'!B231</f>
        <v>7.4</v>
      </c>
      <c r="C231" s="69">
        <f>IF('Hoja de trabajo del evaluador'!F231="low",1,"")</f>
      </c>
      <c r="D231" s="69">
        <f>IF('Hoja de trabajo del evaluador'!F231="medium",1,"")</f>
      </c>
      <c r="E231" s="69">
        <f>IF('Hoja de trabajo del evaluador'!F231="high",1,"")</f>
      </c>
    </row>
    <row r="232" spans="1:5" ht="14.25">
      <c r="A232" s="62">
        <f>'Hoja de trabajo del evaluador'!A232</f>
        <v>722</v>
      </c>
      <c r="B232" s="63">
        <f>'Hoja de trabajo del evaluador'!B232</f>
        <v>7.4</v>
      </c>
      <c r="C232" s="69">
        <f>IF('Hoja de trabajo del evaluador'!F232="low",1,"")</f>
      </c>
      <c r="D232" s="69">
        <f>IF('Hoja de trabajo del evaluador'!F232="medium",1,"")</f>
      </c>
      <c r="E232" s="69">
        <f>IF('Hoja de trabajo del evaluador'!F232="high",1,"")</f>
      </c>
    </row>
    <row r="233" spans="1:5" ht="14.25">
      <c r="A233" s="62">
        <f>'Hoja de trabajo del evaluador'!A233</f>
        <v>723</v>
      </c>
      <c r="B233" s="63">
        <f>'Hoja de trabajo del evaluador'!B233</f>
        <v>7.4</v>
      </c>
      <c r="C233" s="69">
        <f>IF('Hoja de trabajo del evaluador'!F233="low",1,"")</f>
      </c>
      <c r="D233" s="69">
        <f>IF('Hoja de trabajo del evaluador'!F233="medium",1,"")</f>
      </c>
      <c r="E233" s="69">
        <f>IF('Hoja de trabajo del evaluador'!F233="high",1,"")</f>
      </c>
    </row>
    <row r="234" spans="1:5" ht="14.25">
      <c r="A234" s="62">
        <f>'Hoja de trabajo del evaluador'!A234</f>
        <v>724</v>
      </c>
      <c r="B234" s="63">
        <f>'Hoja de trabajo del evaluador'!B234</f>
        <v>7.4</v>
      </c>
      <c r="C234" s="69">
        <f>IF('Hoja de trabajo del evaluador'!F234="low",1,"")</f>
      </c>
      <c r="D234" s="69">
        <f>IF('Hoja de trabajo del evaluador'!F234="medium",1,"")</f>
      </c>
      <c r="E234" s="69">
        <f>IF('Hoja de trabajo del evaluador'!F234="high",1,"")</f>
      </c>
    </row>
    <row r="235" spans="1:5" ht="14.25">
      <c r="A235" s="62">
        <f>'Hoja de trabajo del evaluador'!A235</f>
        <v>725</v>
      </c>
      <c r="B235" s="63">
        <f>'Hoja de trabajo del evaluador'!B235</f>
        <v>7.4</v>
      </c>
      <c r="C235" s="69">
        <f>IF('Hoja de trabajo del evaluador'!F235="low",1,"")</f>
      </c>
      <c r="D235" s="69">
        <f>IF('Hoja de trabajo del evaluador'!F235="medium",1,"")</f>
      </c>
      <c r="E235" s="69">
        <f>IF('Hoja de trabajo del evaluador'!F235="high",1,"")</f>
      </c>
    </row>
    <row r="236" spans="1:5" ht="14.25">
      <c r="A236" s="62">
        <f>'Hoja de trabajo del evaluador'!A236</f>
        <v>726</v>
      </c>
      <c r="B236" s="63">
        <f>'Hoja de trabajo del evaluador'!B236</f>
        <v>7.4</v>
      </c>
      <c r="C236" s="69">
        <f>IF('Hoja de trabajo del evaluador'!F236="low",1,"")</f>
      </c>
      <c r="D236" s="69">
        <f>IF('Hoja de trabajo del evaluador'!F236="medium",1,"")</f>
      </c>
      <c r="E236" s="69">
        <f>IF('Hoja de trabajo del evaluador'!F236="high",1,"")</f>
      </c>
    </row>
    <row r="237" spans="1:5" ht="14.25">
      <c r="A237" s="62">
        <f>'Hoja de trabajo del evaluador'!A237</f>
        <v>727</v>
      </c>
      <c r="B237" s="63">
        <f>'Hoja de trabajo del evaluador'!B237</f>
        <v>7.4</v>
      </c>
      <c r="C237" s="69">
        <f>IF('Hoja de trabajo del evaluador'!F237="low",1,"")</f>
      </c>
      <c r="D237" s="69">
        <f>IF('Hoja de trabajo del evaluador'!F237="medium",1,"")</f>
      </c>
      <c r="E237" s="69">
        <f>IF('Hoja de trabajo del evaluador'!F237="high",1,"")</f>
      </c>
    </row>
    <row r="238" spans="1:5" ht="14.25">
      <c r="A238" s="62">
        <f>'Hoja de trabajo del evaluador'!A238</f>
        <v>728</v>
      </c>
      <c r="B238" s="63">
        <f>'Hoja de trabajo del evaluador'!B238</f>
        <v>7.4</v>
      </c>
      <c r="C238" s="69">
        <f>IF('Hoja de trabajo del evaluador'!F238="low",1,"")</f>
      </c>
      <c r="D238" s="69">
        <f>IF('Hoja de trabajo del evaluador'!F238="medium",1,"")</f>
      </c>
      <c r="E238" s="69">
        <f>IF('Hoja de trabajo del evaluador'!F238="high",1,"")</f>
      </c>
    </row>
    <row r="239" spans="1:5" ht="14.25">
      <c r="A239" s="62">
        <f>'Hoja de trabajo del evaluador'!A239</f>
        <v>729</v>
      </c>
      <c r="B239" s="63">
        <f>'Hoja de trabajo del evaluador'!B239</f>
        <v>7.4</v>
      </c>
      <c r="C239" s="69">
        <f>IF('Hoja de trabajo del evaluador'!F239="low",1,"")</f>
      </c>
      <c r="D239" s="69">
        <f>IF('Hoja de trabajo del evaluador'!F239="medium",1,"")</f>
      </c>
      <c r="E239" s="69">
        <f>IF('Hoja de trabajo del evaluador'!F239="high",1,"")</f>
      </c>
    </row>
    <row r="240" spans="1:5" ht="28.5">
      <c r="A240" s="76" t="str">
        <f>'Hoja de trabajo del evaluador'!A240</f>
        <v>7.5   Otras medidas y prácticas de protección y seguridad física </v>
      </c>
      <c r="B240" s="74">
        <f>'Hoja de trabajo del evaluador'!B240</f>
        <v>0</v>
      </c>
      <c r="C240" s="75">
        <f>IF('Hoja de trabajo del evaluador'!F240="low",1,"")</f>
      </c>
      <c r="D240" s="75">
        <f>IF('Hoja de trabajo del evaluador'!F240="medium",1,"")</f>
      </c>
      <c r="E240" s="75">
        <f>IF('Hoja de trabajo del evaluador'!F240="high",1,"")</f>
      </c>
    </row>
    <row r="241" spans="1:5" ht="14.25">
      <c r="A241" s="62">
        <f>'Hoja de trabajo del evaluador'!A241</f>
        <v>730</v>
      </c>
      <c r="B241" s="63">
        <f>'Hoja de trabajo del evaluador'!B241</f>
        <v>7.5</v>
      </c>
      <c r="C241" s="69">
        <f>IF('Hoja de trabajo del evaluador'!F241="low",1,"")</f>
      </c>
      <c r="D241" s="69">
        <f>IF('Hoja de trabajo del evaluador'!F241="medium",1,"")</f>
      </c>
      <c r="E241" s="69">
        <f>IF('Hoja de trabajo del evaluador'!F241="high",1,"")</f>
      </c>
    </row>
    <row r="242" spans="1:5" ht="14.25">
      <c r="A242" s="62">
        <f>'Hoja de trabajo del evaluador'!A242</f>
        <v>731</v>
      </c>
      <c r="B242" s="63">
        <f>'Hoja de trabajo del evaluador'!B242</f>
        <v>7.5</v>
      </c>
      <c r="C242" s="69">
        <f>IF('Hoja de trabajo del evaluador'!F242="low",1,"")</f>
      </c>
      <c r="D242" s="69">
        <f>IF('Hoja de trabajo del evaluador'!F242="medium",1,"")</f>
      </c>
      <c r="E242" s="69">
        <f>IF('Hoja de trabajo del evaluador'!F242="high",1,"")</f>
      </c>
    </row>
    <row r="243" spans="1:5" ht="14.25">
      <c r="A243" s="62">
        <f>'Hoja de trabajo del evaluador'!A243</f>
        <v>732</v>
      </c>
      <c r="B243" s="63">
        <f>'Hoja de trabajo del evaluador'!B243</f>
        <v>7.5</v>
      </c>
      <c r="C243" s="69">
        <f>IF('Hoja de trabajo del evaluador'!F243="low",1,"")</f>
      </c>
      <c r="D243" s="69">
        <f>IF('Hoja de trabajo del evaluador'!F243="medium",1,"")</f>
      </c>
      <c r="E243" s="69">
        <f>IF('Hoja de trabajo del evaluador'!F243="high",1,"")</f>
      </c>
    </row>
    <row r="244" spans="1:5" ht="14.25">
      <c r="A244" s="76" t="str">
        <f>'Hoja de trabajo del evaluador'!A244</f>
        <v>Capítulo  8. Seguridad informática </v>
      </c>
      <c r="B244" s="74">
        <f>'Hoja de trabajo del evaluador'!B244</f>
        <v>0</v>
      </c>
      <c r="C244" s="75">
        <f>IF('Hoja de trabajo del evaluador'!F244="low",1,"")</f>
      </c>
      <c r="D244" s="75">
        <f>IF('Hoja de trabajo del evaluador'!F244="medium",1,"")</f>
      </c>
      <c r="E244" s="75">
        <f>IF('Hoja de trabajo del evaluador'!F244="high",1,"")</f>
      </c>
    </row>
    <row r="245" spans="1:5" ht="28.5">
      <c r="A245" s="76" t="str">
        <f>'Hoja de trabajo del evaluador'!A245</f>
        <v>8.2   Políticas y prácticas de seguridad informática</v>
      </c>
      <c r="B245" s="74">
        <f>'Hoja de trabajo del evaluador'!B245</f>
        <v>0</v>
      </c>
      <c r="C245" s="75">
        <f>IF('Hoja de trabajo del evaluador'!F245="low",1,"")</f>
      </c>
      <c r="D245" s="75">
        <f>IF('Hoja de trabajo del evaluador'!F245="medium",1,"")</f>
      </c>
      <c r="E245" s="75">
        <f>IF('Hoja de trabajo del evaluador'!F245="high",1,"")</f>
      </c>
    </row>
    <row r="246" spans="1:5" ht="14.25">
      <c r="A246" s="62">
        <f>'Hoja de trabajo del evaluador'!A246</f>
        <v>801</v>
      </c>
      <c r="B246" s="63">
        <f>'Hoja de trabajo del evaluador'!B246</f>
        <v>8.2</v>
      </c>
      <c r="C246" s="69">
        <f>IF('Hoja de trabajo del evaluador'!F246="low",1,"")</f>
      </c>
      <c r="D246" s="69">
        <f>IF('Hoja de trabajo del evaluador'!F246="medium",1,"")</f>
      </c>
      <c r="E246" s="69">
        <f>IF('Hoja de trabajo del evaluador'!F246="high",1,"")</f>
      </c>
    </row>
    <row r="247" spans="1:5" ht="14.25">
      <c r="A247" s="62">
        <f>'Hoja de trabajo del evaluador'!A247</f>
        <v>802</v>
      </c>
      <c r="B247" s="63">
        <f>'Hoja de trabajo del evaluador'!B247</f>
        <v>8.2</v>
      </c>
      <c r="C247" s="69">
        <f>IF('Hoja de trabajo del evaluador'!F247="low",1,"")</f>
      </c>
      <c r="D247" s="69">
        <f>IF('Hoja de trabajo del evaluador'!F247="medium",1,"")</f>
      </c>
      <c r="E247" s="69">
        <f>IF('Hoja de trabajo del evaluador'!F247="high",1,"")</f>
      </c>
    </row>
    <row r="248" spans="1:5" ht="14.25">
      <c r="A248" s="62">
        <f>'Hoja de trabajo del evaluador'!A248</f>
        <v>803</v>
      </c>
      <c r="B248" s="63">
        <f>'Hoja de trabajo del evaluador'!B248</f>
        <v>8.2</v>
      </c>
      <c r="C248" s="69">
        <f>IF('Hoja de trabajo del evaluador'!F248="low",1,"")</f>
      </c>
      <c r="D248" s="69">
        <f>IF('Hoja de trabajo del evaluador'!F248="medium",1,"")</f>
      </c>
      <c r="E248" s="69">
        <f>IF('Hoja de trabajo del evaluador'!F248="high",1,"")</f>
      </c>
    </row>
    <row r="249" spans="1:5" ht="14.25">
      <c r="A249" s="62">
        <f>'Hoja de trabajo del evaluador'!A249</f>
        <v>804</v>
      </c>
      <c r="B249" s="63">
        <f>'Hoja de trabajo del evaluador'!B249</f>
        <v>8.2</v>
      </c>
      <c r="C249" s="69">
        <f>IF('Hoja de trabajo del evaluador'!F249="low",1,"")</f>
      </c>
      <c r="D249" s="69">
        <f>IF('Hoja de trabajo del evaluador'!F249="medium",1,"")</f>
      </c>
      <c r="E249" s="69">
        <f>IF('Hoja de trabajo del evaluador'!F249="high",1,"")</f>
      </c>
    </row>
    <row r="250" spans="1:5" ht="14.25">
      <c r="A250" s="62">
        <f>'Hoja de trabajo del evaluador'!A250</f>
        <v>805</v>
      </c>
      <c r="B250" s="63">
        <f>'Hoja de trabajo del evaluador'!B250</f>
        <v>8.2</v>
      </c>
      <c r="C250" s="69">
        <f>IF('Hoja de trabajo del evaluador'!F250="low",1,"")</f>
      </c>
      <c r="D250" s="69">
        <f>IF('Hoja de trabajo del evaluador'!F250="medium",1,"")</f>
      </c>
      <c r="E250" s="69">
        <f>IF('Hoja de trabajo del evaluador'!F250="high",1,"")</f>
      </c>
    </row>
    <row r="251" spans="1:5" ht="14.25">
      <c r="A251" s="62">
        <f>'Hoja de trabajo del evaluador'!A251</f>
        <v>806</v>
      </c>
      <c r="B251" s="63">
        <f>'Hoja de trabajo del evaluador'!B251</f>
        <v>8.2</v>
      </c>
      <c r="C251" s="69">
        <f>IF('Hoja de trabajo del evaluador'!F251="low",1,"")</f>
      </c>
      <c r="D251" s="69">
        <f>IF('Hoja de trabajo del evaluador'!F251="medium",1,"")</f>
      </c>
      <c r="E251" s="69">
        <f>IF('Hoja de trabajo del evaluador'!F251="high",1,"")</f>
      </c>
    </row>
    <row r="252" spans="1:5" ht="14.25">
      <c r="A252" s="62">
        <f>'Hoja de trabajo del evaluador'!A252</f>
        <v>807</v>
      </c>
      <c r="B252" s="63">
        <f>'Hoja de trabajo del evaluador'!B252</f>
        <v>8.2</v>
      </c>
      <c r="C252" s="69">
        <f>IF('Hoja de trabajo del evaluador'!F252="low",1,"")</f>
      </c>
      <c r="D252" s="69">
        <f>IF('Hoja de trabajo del evaluador'!F252="medium",1,"")</f>
      </c>
      <c r="E252" s="69">
        <f>IF('Hoja de trabajo del evaluador'!F252="high",1,"")</f>
      </c>
    </row>
    <row r="253" spans="1:5" ht="14.25">
      <c r="A253" s="62">
        <f>'Hoja de trabajo del evaluador'!A253</f>
        <v>808</v>
      </c>
      <c r="B253" s="63">
        <f>'Hoja de trabajo del evaluador'!B253</f>
        <v>8.2</v>
      </c>
      <c r="C253" s="69">
        <f>IF('Hoja de trabajo del evaluador'!F253="low",1,"")</f>
      </c>
      <c r="D253" s="69">
        <f>IF('Hoja de trabajo del evaluador'!F253="medium",1,"")</f>
      </c>
      <c r="E253" s="69">
        <f>IF('Hoja de trabajo del evaluador'!F253="high",1,"")</f>
      </c>
    </row>
    <row r="254" spans="1:5" ht="14.25">
      <c r="A254" s="62">
        <f>'Hoja de trabajo del evaluador'!A254</f>
        <v>809</v>
      </c>
      <c r="B254" s="63">
        <f>'Hoja de trabajo del evaluador'!B254</f>
        <v>8.2</v>
      </c>
      <c r="C254" s="69">
        <f>IF('Hoja de trabajo del evaluador'!F254="low",1,"")</f>
      </c>
      <c r="D254" s="69">
        <f>IF('Hoja de trabajo del evaluador'!F254="medium",1,"")</f>
      </c>
      <c r="E254" s="69">
        <f>IF('Hoja de trabajo del evaluador'!F254="high",1,"")</f>
      </c>
    </row>
    <row r="255" spans="1:5" ht="14.25">
      <c r="A255" s="62">
        <f>'Hoja de trabajo del evaluador'!A255</f>
        <v>810</v>
      </c>
      <c r="B255" s="63">
        <f>'Hoja de trabajo del evaluador'!B255</f>
        <v>8.2</v>
      </c>
      <c r="C255" s="69">
        <f>IF('Hoja de trabajo del evaluador'!F255="low",1,"")</f>
      </c>
      <c r="D255" s="69">
        <f>IF('Hoja de trabajo del evaluador'!F255="medium",1,"")</f>
      </c>
      <c r="E255" s="69">
        <f>IF('Hoja de trabajo del evaluador'!F255="high",1,"")</f>
      </c>
    </row>
    <row r="256" spans="1:5" ht="14.25">
      <c r="A256" s="62">
        <f>'Hoja de trabajo del evaluador'!A256</f>
        <v>811</v>
      </c>
      <c r="B256" s="63">
        <f>'Hoja de trabajo del evaluador'!B256</f>
        <v>8.2</v>
      </c>
      <c r="C256" s="69">
        <f>IF('Hoja de trabajo del evaluador'!F256="low",1,"")</f>
      </c>
      <c r="D256" s="69">
        <f>IF('Hoja de trabajo del evaluador'!F256="medium",1,"")</f>
      </c>
      <c r="E256" s="69">
        <f>IF('Hoja de trabajo del evaluador'!F256="high",1,"")</f>
      </c>
    </row>
    <row r="257" spans="1:5" ht="14.25">
      <c r="A257" s="62">
        <f>'Hoja de trabajo del evaluador'!A257</f>
        <v>812</v>
      </c>
      <c r="B257" s="63">
        <f>'Hoja de trabajo del evaluador'!B257</f>
        <v>8.2</v>
      </c>
      <c r="C257" s="69">
        <f>IF('Hoja de trabajo del evaluador'!F257="low",1,"")</f>
      </c>
      <c r="D257" s="69">
        <f>IF('Hoja de trabajo del evaluador'!F257="medium",1,"")</f>
      </c>
      <c r="E257" s="69">
        <f>IF('Hoja de trabajo del evaluador'!F257="high",1,"")</f>
      </c>
    </row>
    <row r="258" spans="1:5" ht="14.25">
      <c r="A258" s="76" t="str">
        <f>'Hoja de trabajo del evaluador'!A258</f>
        <v>8.3   Seguridad del usuario</v>
      </c>
      <c r="B258" s="74">
        <f>'Hoja de trabajo del evaluador'!B258</f>
        <v>0</v>
      </c>
      <c r="C258" s="75">
        <f>IF('Hoja de trabajo del evaluador'!F258="low",1,"")</f>
      </c>
      <c r="D258" s="75">
        <f>IF('Hoja de trabajo del evaluador'!F258="medium",1,"")</f>
      </c>
      <c r="E258" s="75">
        <f>IF('Hoja de trabajo del evaluador'!F258="high",1,"")</f>
      </c>
    </row>
    <row r="259" spans="1:5" ht="14.25">
      <c r="A259" s="62">
        <f>'Hoja de trabajo del evaluador'!A259</f>
        <v>813</v>
      </c>
      <c r="B259" s="63" t="str">
        <f>'Hoja de trabajo del evaluador'!B259</f>
        <v>8.3.1</v>
      </c>
      <c r="C259" s="69">
        <f>IF('Hoja de trabajo del evaluador'!F259="low",1,"")</f>
      </c>
      <c r="D259" s="69">
        <f>IF('Hoja de trabajo del evaluador'!F259="medium",1,"")</f>
      </c>
      <c r="E259" s="69">
        <f>IF('Hoja de trabajo del evaluador'!F259="high",1,"")</f>
      </c>
    </row>
    <row r="260" spans="1:5" ht="14.25">
      <c r="A260" s="62">
        <f>'Hoja de trabajo del evaluador'!A260</f>
        <v>814</v>
      </c>
      <c r="B260" s="63" t="str">
        <f>'Hoja de trabajo del evaluador'!B260</f>
        <v>8.3.1</v>
      </c>
      <c r="C260" s="69">
        <f>IF('Hoja de trabajo del evaluador'!F260="low",1,"")</f>
      </c>
      <c r="D260" s="69">
        <f>IF('Hoja de trabajo del evaluador'!F260="medium",1,"")</f>
      </c>
      <c r="E260" s="69">
        <f>IF('Hoja de trabajo del evaluador'!F260="high",1,"")</f>
      </c>
    </row>
    <row r="261" spans="1:5" ht="14.25">
      <c r="A261" s="62">
        <f>'Hoja de trabajo del evaluador'!A261</f>
        <v>815</v>
      </c>
      <c r="B261" s="63" t="str">
        <f>'Hoja de trabajo del evaluador'!B261</f>
        <v>8.3.1</v>
      </c>
      <c r="C261" s="69">
        <f>IF('Hoja de trabajo del evaluador'!F261="low",1,"")</f>
      </c>
      <c r="D261" s="69">
        <f>IF('Hoja de trabajo del evaluador'!F261="medium",1,"")</f>
      </c>
      <c r="E261" s="69">
        <f>IF('Hoja de trabajo del evaluador'!F261="high",1,"")</f>
      </c>
    </row>
    <row r="262" spans="1:5" ht="14.25">
      <c r="A262" s="62">
        <f>'Hoja de trabajo del evaluador'!A262</f>
        <v>816</v>
      </c>
      <c r="B262" s="63" t="str">
        <f>'Hoja de trabajo del evaluador'!B262</f>
        <v>8.3.1</v>
      </c>
      <c r="C262" s="69">
        <f>IF('Hoja de trabajo del evaluador'!F262="low",1,"")</f>
      </c>
      <c r="D262" s="69">
        <f>IF('Hoja de trabajo del evaluador'!F262="medium",1,"")</f>
      </c>
      <c r="E262" s="69">
        <f>IF('Hoja de trabajo del evaluador'!F262="high",1,"")</f>
      </c>
    </row>
    <row r="263" spans="1:5" ht="14.25">
      <c r="A263" s="62">
        <f>'Hoja de trabajo del evaluador'!A263</f>
        <v>817</v>
      </c>
      <c r="B263" s="63" t="str">
        <f>'Hoja de trabajo del evaluador'!B263</f>
        <v>8.3.2</v>
      </c>
      <c r="C263" s="69">
        <f>IF('Hoja de trabajo del evaluador'!F263="low",1,"")</f>
      </c>
      <c r="D263" s="69">
        <f>IF('Hoja de trabajo del evaluador'!F263="medium",1,"")</f>
      </c>
      <c r="E263" s="69">
        <f>IF('Hoja de trabajo del evaluador'!F263="high",1,"")</f>
      </c>
    </row>
    <row r="264" spans="1:5" ht="14.25">
      <c r="A264" s="62">
        <f>'Hoja de trabajo del evaluador'!A264</f>
        <v>818</v>
      </c>
      <c r="B264" s="63" t="str">
        <f>'Hoja de trabajo del evaluador'!B264</f>
        <v>8.3.2</v>
      </c>
      <c r="C264" s="69">
        <f>IF('Hoja de trabajo del evaluador'!F264="low",1,"")</f>
      </c>
      <c r="D264" s="69">
        <f>IF('Hoja de trabajo del evaluador'!F264="medium",1,"")</f>
      </c>
      <c r="E264" s="69">
        <f>IF('Hoja de trabajo del evaluador'!F264="high",1,"")</f>
      </c>
    </row>
    <row r="265" spans="1:5" ht="14.25">
      <c r="A265" s="62">
        <f>'Hoja de trabajo del evaluador'!A265</f>
        <v>819</v>
      </c>
      <c r="B265" s="63" t="str">
        <f>'Hoja de trabajo del evaluador'!B265</f>
        <v>8.3.2</v>
      </c>
      <c r="C265" s="69">
        <f>IF('Hoja de trabajo del evaluador'!F265="low",1,"")</f>
      </c>
      <c r="D265" s="69">
        <f>IF('Hoja de trabajo del evaluador'!F265="medium",1,"")</f>
      </c>
      <c r="E265" s="69">
        <f>IF('Hoja de trabajo del evaluador'!F265="high",1,"")</f>
      </c>
    </row>
    <row r="266" spans="1:5" ht="14.25">
      <c r="A266" s="62">
        <f>'Hoja de trabajo del evaluador'!A266</f>
        <v>820</v>
      </c>
      <c r="B266" s="63" t="str">
        <f>'Hoja de trabajo del evaluador'!B266</f>
        <v>8.3.2</v>
      </c>
      <c r="C266" s="69">
        <f>IF('Hoja de trabajo del evaluador'!F266="low",1,"")</f>
      </c>
      <c r="D266" s="69">
        <f>IF('Hoja de trabajo del evaluador'!F266="medium",1,"")</f>
      </c>
      <c r="E266" s="69">
        <f>IF('Hoja de trabajo del evaluador'!F266="high",1,"")</f>
      </c>
    </row>
    <row r="267" spans="1:5" ht="14.25">
      <c r="A267" s="76" t="str">
        <f>'Hoja de trabajo del evaluador'!A267</f>
        <v> 8.4   Personal de informática</v>
      </c>
      <c r="B267" s="74">
        <f>'Hoja de trabajo del evaluador'!B267</f>
        <v>0</v>
      </c>
      <c r="C267" s="75">
        <f>IF('Hoja de trabajo del evaluador'!F267="low",1,"")</f>
      </c>
      <c r="D267" s="75">
        <f>IF('Hoja de trabajo del evaluador'!F267="medium",1,"")</f>
      </c>
      <c r="E267" s="75">
        <f>IF('Hoja de trabajo del evaluador'!F267="high",1,"")</f>
      </c>
    </row>
    <row r="268" spans="1:5" ht="14.25">
      <c r="A268" s="62">
        <f>'Hoja de trabajo del evaluador'!A268</f>
        <v>821</v>
      </c>
      <c r="B268" s="63">
        <f>'Hoja de trabajo del evaluador'!B268</f>
        <v>8.4</v>
      </c>
      <c r="C268" s="69">
        <f>IF('Hoja de trabajo del evaluador'!F268="low",1,"")</f>
      </c>
      <c r="D268" s="69">
        <f>IF('Hoja de trabajo del evaluador'!F268="medium",1,"")</f>
      </c>
      <c r="E268" s="69">
        <f>IF('Hoja de trabajo del evaluador'!F268="high",1,"")</f>
      </c>
    </row>
    <row r="269" spans="1:5" ht="14.25">
      <c r="A269" s="62">
        <f>'Hoja de trabajo del evaluador'!A269</f>
        <v>822</v>
      </c>
      <c r="B269" s="63">
        <f>'Hoja de trabajo del evaluador'!B269</f>
        <v>8.4</v>
      </c>
      <c r="C269" s="69">
        <f>IF('Hoja de trabajo del evaluador'!F269="low",1,"")</f>
      </c>
      <c r="D269" s="69">
        <f>IF('Hoja de trabajo del evaluador'!F269="medium",1,"")</f>
      </c>
      <c r="E269" s="69">
        <f>IF('Hoja de trabajo del evaluador'!F269="high",1,"")</f>
      </c>
    </row>
    <row r="270" spans="1:5" ht="14.25">
      <c r="A270" s="62">
        <f>'Hoja de trabajo del evaluador'!A270</f>
        <v>823</v>
      </c>
      <c r="B270" s="63">
        <f>'Hoja de trabajo del evaluador'!B270</f>
        <v>8.4</v>
      </c>
      <c r="C270" s="69">
        <f>IF('Hoja de trabajo del evaluador'!F270="low",1,"")</f>
      </c>
      <c r="D270" s="69">
        <f>IF('Hoja de trabajo del evaluador'!F270="medium",1,"")</f>
      </c>
      <c r="E270" s="69">
        <f>IF('Hoja de trabajo del evaluador'!F270="high",1,"")</f>
      </c>
    </row>
    <row r="271" spans="1:5" ht="14.25">
      <c r="A271" s="62">
        <f>'Hoja de trabajo del evaluador'!A271</f>
        <v>824</v>
      </c>
      <c r="B271" s="63">
        <f>'Hoja de trabajo del evaluador'!B271</f>
        <v>8.4</v>
      </c>
      <c r="C271" s="69">
        <f>IF('Hoja de trabajo del evaluador'!F271="low",1,"")</f>
      </c>
      <c r="D271" s="69">
        <f>IF('Hoja de trabajo del evaluador'!F271="medium",1,"")</f>
      </c>
      <c r="E271" s="69">
        <f>IF('Hoja de trabajo del evaluador'!F271="high",1,"")</f>
      </c>
    </row>
    <row r="272" spans="1:5" ht="42.75">
      <c r="A272" s="76" t="str">
        <f>'Hoja de trabajo del evaluador'!A272</f>
        <v>Capítulo 9. Protección y promoción del personal y de la integridad de la Autoridad Emisora</v>
      </c>
      <c r="B272" s="74">
        <f>'Hoja de trabajo del evaluador'!B272</f>
        <v>0</v>
      </c>
      <c r="C272" s="75">
        <f>IF('Hoja de trabajo del evaluador'!F272="low",1,"")</f>
      </c>
      <c r="D272" s="75">
        <f>IF('Hoja de trabajo del evaluador'!F272="medium",1,"")</f>
      </c>
      <c r="E272" s="75">
        <f>IF('Hoja de trabajo del evaluador'!F272="high",1,"")</f>
      </c>
    </row>
    <row r="273" spans="1:5" ht="28.5">
      <c r="A273" s="76" t="str">
        <f>'Hoja de trabajo del evaluador'!A273</f>
        <v>9.2   Permisos de seguridad y sesiones sobre seguridad </v>
      </c>
      <c r="B273" s="74">
        <f>'Hoja de trabajo del evaluador'!B273</f>
        <v>0</v>
      </c>
      <c r="C273" s="75">
        <f>IF('Hoja de trabajo del evaluador'!F273="low",1,"")</f>
      </c>
      <c r="D273" s="75">
        <f>IF('Hoja de trabajo del evaluador'!F273="medium",1,"")</f>
      </c>
      <c r="E273" s="75">
        <f>IF('Hoja de trabajo del evaluador'!F273="high",1,"")</f>
      </c>
    </row>
    <row r="274" spans="1:5" ht="14.25">
      <c r="A274" s="62">
        <f>'Hoja de trabajo del evaluador'!A274</f>
        <v>901</v>
      </c>
      <c r="B274" s="63" t="str">
        <f>'Hoja de trabajo del evaluador'!B274</f>
        <v>9.2.1</v>
      </c>
      <c r="C274" s="69">
        <f>IF('Hoja de trabajo del evaluador'!F274="low",1,"")</f>
      </c>
      <c r="D274" s="69">
        <f>IF('Hoja de trabajo del evaluador'!F274="medium",1,"")</f>
      </c>
      <c r="E274" s="69">
        <f>IF('Hoja de trabajo del evaluador'!F274="high",1,"")</f>
      </c>
    </row>
    <row r="275" spans="1:5" ht="14.25">
      <c r="A275" s="62">
        <f>'Hoja de trabajo del evaluador'!A275</f>
        <v>902</v>
      </c>
      <c r="B275" s="63" t="str">
        <f>'Hoja de trabajo del evaluador'!B275</f>
        <v>9.2.1</v>
      </c>
      <c r="C275" s="69">
        <f>IF('Hoja de trabajo del evaluador'!F275="low",1,"")</f>
      </c>
      <c r="D275" s="69">
        <f>IF('Hoja de trabajo del evaluador'!F275="medium",1,"")</f>
      </c>
      <c r="E275" s="69">
        <f>IF('Hoja de trabajo del evaluador'!F275="high",1,"")</f>
      </c>
    </row>
    <row r="276" spans="1:5" ht="14.25">
      <c r="A276" s="62">
        <f>'Hoja de trabajo del evaluador'!A276</f>
        <v>903</v>
      </c>
      <c r="B276" s="63" t="str">
        <f>'Hoja de trabajo del evaluador'!B276</f>
        <v>9.2.1</v>
      </c>
      <c r="C276" s="69">
        <f>IF('Hoja de trabajo del evaluador'!F276="low",1,"")</f>
      </c>
      <c r="D276" s="69">
        <f>IF('Hoja de trabajo del evaluador'!F276="medium",1,"")</f>
      </c>
      <c r="E276" s="69">
        <f>IF('Hoja de trabajo del evaluador'!F276="high",1,"")</f>
      </c>
    </row>
    <row r="277" spans="1:5" ht="14.25">
      <c r="A277" s="62">
        <f>'Hoja de trabajo del evaluador'!A277</f>
        <v>904</v>
      </c>
      <c r="B277" s="63" t="str">
        <f>'Hoja de trabajo del evaluador'!B277</f>
        <v>9.2.1</v>
      </c>
      <c r="C277" s="69">
        <f>IF('Hoja de trabajo del evaluador'!F277="low",1,"")</f>
      </c>
      <c r="D277" s="69">
        <f>IF('Hoja de trabajo del evaluador'!F277="medium",1,"")</f>
      </c>
      <c r="E277" s="69">
        <f>IF('Hoja de trabajo del evaluador'!F277="high",1,"")</f>
      </c>
    </row>
    <row r="278" spans="1:5" ht="14.25">
      <c r="A278" s="62">
        <f>'Hoja de trabajo del evaluador'!A278</f>
        <v>905</v>
      </c>
      <c r="B278" s="63" t="str">
        <f>'Hoja de trabajo del evaluador'!B278</f>
        <v>9.2.1</v>
      </c>
      <c r="C278" s="69">
        <f>IF('Hoja de trabajo del evaluador'!F278="low",1,"")</f>
      </c>
      <c r="D278" s="69">
        <f>IF('Hoja de trabajo del evaluador'!F278="medium",1,"")</f>
      </c>
      <c r="E278" s="69">
        <f>IF('Hoja de trabajo del evaluador'!F278="high",1,"")</f>
      </c>
    </row>
    <row r="279" spans="1:5" ht="14.25">
      <c r="A279" s="62">
        <f>'Hoja de trabajo del evaluador'!A279</f>
        <v>906</v>
      </c>
      <c r="B279" s="63" t="str">
        <f>'Hoja de trabajo del evaluador'!B279</f>
        <v>9.2.2</v>
      </c>
      <c r="C279" s="69">
        <f>IF('Hoja de trabajo del evaluador'!F279="low",1,"")</f>
      </c>
      <c r="D279" s="69">
        <f>IF('Hoja de trabajo del evaluador'!F279="medium",1,"")</f>
      </c>
      <c r="E279" s="69">
        <f>IF('Hoja de trabajo del evaluador'!F279="high",1,"")</f>
      </c>
    </row>
    <row r="280" spans="1:5" ht="14.25">
      <c r="A280" s="62">
        <f>'Hoja de trabajo del evaluador'!A280</f>
        <v>907</v>
      </c>
      <c r="B280" s="63" t="str">
        <f>'Hoja de trabajo del evaluador'!B280</f>
        <v>9.2.3</v>
      </c>
      <c r="C280" s="69">
        <f>IF('Hoja de trabajo del evaluador'!F280="low",1,"")</f>
      </c>
      <c r="D280" s="69">
        <f>IF('Hoja de trabajo del evaluador'!F280="medium",1,"")</f>
      </c>
      <c r="E280" s="69">
        <f>IF('Hoja de trabajo del evaluador'!F280="high",1,"")</f>
      </c>
    </row>
    <row r="281" spans="1:5" ht="14.25">
      <c r="A281" s="62">
        <f>'Hoja de trabajo del evaluador'!A281</f>
        <v>908</v>
      </c>
      <c r="B281" s="63" t="str">
        <f>'Hoja de trabajo del evaluador'!B281</f>
        <v>9.2.4</v>
      </c>
      <c r="C281" s="69">
        <f>IF('Hoja de trabajo del evaluador'!F281="low",1,"")</f>
      </c>
      <c r="D281" s="69">
        <f>IF('Hoja de trabajo del evaluador'!F281="medium",1,"")</f>
      </c>
      <c r="E281" s="69">
        <f>IF('Hoja de trabajo del evaluador'!F281="high",1,"")</f>
      </c>
    </row>
    <row r="282" spans="1:5" ht="14.25">
      <c r="A282" s="62">
        <f>'Hoja de trabajo del evaluador'!A282</f>
        <v>909</v>
      </c>
      <c r="B282" s="63" t="str">
        <f>'Hoja de trabajo del evaluador'!B282</f>
        <v>9.2.5</v>
      </c>
      <c r="C282" s="69">
        <f>IF('Hoja de trabajo del evaluador'!F282="low",1,"")</f>
      </c>
      <c r="D282" s="69">
        <f>IF('Hoja de trabajo del evaluador'!F282="medium",1,"")</f>
      </c>
      <c r="E282" s="69">
        <f>IF('Hoja de trabajo del evaluador'!F282="high",1,"")</f>
      </c>
    </row>
    <row r="283" spans="1:5" ht="14.25">
      <c r="A283" s="62">
        <f>'Hoja de trabajo del evaluador'!A283</f>
        <v>910</v>
      </c>
      <c r="B283" s="63" t="str">
        <f>'Hoja de trabajo del evaluador'!B283</f>
        <v>9.2.5</v>
      </c>
      <c r="C283" s="69">
        <f>IF('Hoja de trabajo del evaluador'!F283="low",1,"")</f>
      </c>
      <c r="D283" s="69">
        <f>IF('Hoja de trabajo del evaluador'!F283="medium",1,"")</f>
      </c>
      <c r="E283" s="69">
        <f>IF('Hoja de trabajo del evaluador'!F283="high",1,"")</f>
      </c>
    </row>
    <row r="284" spans="1:5" ht="14.25">
      <c r="A284" s="62">
        <f>'Hoja de trabajo del evaluador'!A284</f>
        <v>0</v>
      </c>
      <c r="B284" s="63">
        <f>'Hoja de trabajo del evaluador'!B284</f>
        <v>0</v>
      </c>
      <c r="C284" s="69">
        <f>IF('Hoja de trabajo del evaluador'!F284="low",1,"")</f>
      </c>
      <c r="D284" s="69">
        <f>IF('Hoja de trabajo del evaluador'!F284="medium",1,"")</f>
      </c>
      <c r="E284" s="69">
        <f>IF('Hoja de trabajo del evaluador'!F284="high",1,"")</f>
      </c>
    </row>
    <row r="285" spans="1:5" ht="14.25">
      <c r="A285" s="62">
        <f>'Hoja de trabajo del evaluador'!A285</f>
        <v>911</v>
      </c>
      <c r="B285" s="63" t="str">
        <f>'Hoja de trabajo del evaluador'!B285</f>
        <v>9.2.5</v>
      </c>
      <c r="C285" s="69">
        <f>IF('Hoja de trabajo del evaluador'!F285="low",1,"")</f>
      </c>
      <c r="D285" s="69">
        <f>IF('Hoja de trabajo del evaluador'!F285="medium",1,"")</f>
      </c>
      <c r="E285" s="69">
        <f>IF('Hoja de trabajo del evaluador'!F285="high",1,"")</f>
      </c>
    </row>
    <row r="286" spans="1:5" ht="14.25">
      <c r="A286" s="76" t="str">
        <f>'Hoja de trabajo del evaluador'!A286</f>
        <v>9.3   Organización del trabajo</v>
      </c>
      <c r="B286" s="74">
        <f>'Hoja de trabajo del evaluador'!B286</f>
        <v>0</v>
      </c>
      <c r="C286" s="75">
        <f>IF('Hoja de trabajo del evaluador'!F286="low",1,"")</f>
      </c>
      <c r="D286" s="75">
        <f>IF('Hoja de trabajo del evaluador'!F286="medium",1,"")</f>
      </c>
      <c r="E286" s="75">
        <f>IF('Hoja de trabajo del evaluador'!F286="high",1,"")</f>
      </c>
    </row>
    <row r="287" spans="1:5" ht="14.25">
      <c r="A287" s="62">
        <f>'Hoja de trabajo del evaluador'!A287</f>
        <v>912</v>
      </c>
      <c r="B287" s="63" t="str">
        <f>'Hoja de trabajo del evaluador'!B287</f>
        <v>9.3.1</v>
      </c>
      <c r="C287" s="69">
        <f>IF('Hoja de trabajo del evaluador'!F287="low",1,"")</f>
      </c>
      <c r="D287" s="69">
        <f>IF('Hoja de trabajo del evaluador'!F287="medium",1,"")</f>
      </c>
      <c r="E287" s="69">
        <f>IF('Hoja de trabajo del evaluador'!F287="high",1,"")</f>
      </c>
    </row>
    <row r="288" spans="1:5" ht="14.25">
      <c r="A288" s="62">
        <f>'Hoja de trabajo del evaluador'!A288</f>
        <v>913</v>
      </c>
      <c r="B288" s="63" t="str">
        <f>'Hoja de trabajo del evaluador'!B288</f>
        <v>9.3.2</v>
      </c>
      <c r="C288" s="69">
        <f>IF('Hoja de trabajo del evaluador'!F288="low",1,"")</f>
      </c>
      <c r="D288" s="69">
        <f>IF('Hoja de trabajo del evaluador'!F288="medium",1,"")</f>
      </c>
      <c r="E288" s="69">
        <f>IF('Hoja de trabajo del evaluador'!F288="high",1,"")</f>
      </c>
    </row>
    <row r="289" spans="1:5" ht="14.25">
      <c r="A289" s="62">
        <f>'Hoja de trabajo del evaluador'!A289</f>
        <v>914</v>
      </c>
      <c r="B289" s="63" t="str">
        <f>'Hoja de trabajo del evaluador'!B289</f>
        <v>9.3.2</v>
      </c>
      <c r="C289" s="69">
        <f>IF('Hoja de trabajo del evaluador'!F289="low",1,"")</f>
      </c>
      <c r="D289" s="69">
        <f>IF('Hoja de trabajo del evaluador'!F289="medium",1,"")</f>
      </c>
      <c r="E289" s="69">
        <f>IF('Hoja de trabajo del evaluador'!F289="high",1,"")</f>
      </c>
    </row>
    <row r="290" spans="1:5" ht="14.25">
      <c r="A290" s="62">
        <f>'Hoja de trabajo del evaluador'!A290</f>
        <v>915</v>
      </c>
      <c r="B290" s="63" t="str">
        <f>'Hoja de trabajo del evaluador'!B290</f>
        <v>9.3.2</v>
      </c>
      <c r="C290" s="69">
        <f>IF('Hoja de trabajo del evaluador'!F290="low",1,"")</f>
      </c>
      <c r="D290" s="69">
        <f>IF('Hoja de trabajo del evaluador'!F290="medium",1,"")</f>
      </c>
      <c r="E290" s="69">
        <f>IF('Hoja de trabajo del evaluador'!F290="high",1,"")</f>
      </c>
    </row>
    <row r="291" spans="1:5" ht="14.25">
      <c r="A291" s="62">
        <f>'Hoja de trabajo del evaluador'!A291</f>
        <v>916</v>
      </c>
      <c r="B291" s="63" t="str">
        <f>'Hoja de trabajo del evaluador'!B291</f>
        <v>9.3.3</v>
      </c>
      <c r="C291" s="69">
        <f>IF('Hoja de trabajo del evaluador'!F291="low",1,"")</f>
      </c>
      <c r="D291" s="69">
        <f>IF('Hoja de trabajo del evaluador'!F291="medium",1,"")</f>
      </c>
      <c r="E291" s="69">
        <f>IF('Hoja de trabajo del evaluador'!F291="high",1,"")</f>
      </c>
    </row>
    <row r="292" spans="1:5" ht="14.25">
      <c r="A292" s="76" t="str">
        <f>'Hoja de trabajo del evaluador'!A292</f>
        <v>9.4   Ánimo del personal</v>
      </c>
      <c r="B292" s="74">
        <f>'Hoja de trabajo del evaluador'!B292</f>
        <v>0</v>
      </c>
      <c r="C292" s="75">
        <f>IF('Hoja de trabajo del evaluador'!F292="low",1,"")</f>
      </c>
      <c r="D292" s="75">
        <f>IF('Hoja de trabajo del evaluador'!F292="medium",1,"")</f>
      </c>
      <c r="E292" s="75">
        <f>IF('Hoja de trabajo del evaluador'!F292="high",1,"")</f>
      </c>
    </row>
    <row r="293" spans="1:5" ht="14.25">
      <c r="A293" s="62">
        <f>'Hoja de trabajo del evaluador'!A293</f>
        <v>917</v>
      </c>
      <c r="B293" s="63">
        <f>'Hoja de trabajo del evaluador'!B293</f>
        <v>9.4</v>
      </c>
      <c r="C293" s="69">
        <f>IF('Hoja de trabajo del evaluador'!F293="low",1,"")</f>
      </c>
      <c r="D293" s="69">
        <f>IF('Hoja de trabajo del evaluador'!F293="medium",1,"")</f>
      </c>
      <c r="E293" s="69">
        <f>IF('Hoja de trabajo del evaluador'!F293="high",1,"")</f>
      </c>
    </row>
    <row r="294" spans="1:5" ht="14.25">
      <c r="A294" s="62">
        <f>'Hoja de trabajo del evaluador'!A294</f>
        <v>918</v>
      </c>
      <c r="B294" s="63">
        <f>'Hoja de trabajo del evaluador'!B294</f>
        <v>9.4</v>
      </c>
      <c r="C294" s="69">
        <f>IF('Hoja de trabajo del evaluador'!F294="low",1,"")</f>
      </c>
      <c r="D294" s="69">
        <f>IF('Hoja de trabajo del evaluador'!F294="medium",1,"")</f>
      </c>
      <c r="E294" s="69">
        <f>IF('Hoja de trabajo del evaluador'!F294="high",1,"")</f>
      </c>
    </row>
    <row r="295" spans="1:5" ht="14.25">
      <c r="A295" s="62">
        <f>'Hoja de trabajo del evaluador'!A295</f>
        <v>919</v>
      </c>
      <c r="B295" s="63">
        <f>'Hoja de trabajo del evaluador'!B295</f>
        <v>9.4</v>
      </c>
      <c r="C295" s="69">
        <f>IF('Hoja de trabajo del evaluador'!F295="low",1,"")</f>
      </c>
      <c r="D295" s="69">
        <f>IF('Hoja de trabajo del evaluador'!F295="medium",1,"")</f>
      </c>
      <c r="E295" s="69">
        <f>IF('Hoja de trabajo del evaluador'!F295="high",1,"")</f>
      </c>
    </row>
    <row r="296" spans="1:5" ht="14.25">
      <c r="A296" s="62">
        <f>'Hoja de trabajo del evaluador'!A296</f>
        <v>920</v>
      </c>
      <c r="B296" s="63">
        <f>'Hoja de trabajo del evaluador'!B296</f>
        <v>9.4</v>
      </c>
      <c r="C296" s="69">
        <f>IF('Hoja de trabajo del evaluador'!F296="low",1,"")</f>
      </c>
      <c r="D296" s="69">
        <f>IF('Hoja de trabajo del evaluador'!F296="medium",1,"")</f>
      </c>
      <c r="E296" s="69">
        <f>IF('Hoja de trabajo del evaluador'!F296="high",1,"")</f>
      </c>
    </row>
    <row r="297" spans="1:5" ht="14.25">
      <c r="A297" s="62">
        <f>'Hoja de trabajo del evaluador'!A297</f>
        <v>921</v>
      </c>
      <c r="B297" s="63">
        <f>'Hoja de trabajo del evaluador'!B297</f>
        <v>9.4</v>
      </c>
      <c r="C297" s="69">
        <f>IF('Hoja de trabajo del evaluador'!F297="low",1,"")</f>
      </c>
      <c r="D297" s="69">
        <f>IF('Hoja de trabajo del evaluador'!F297="medium",1,"")</f>
      </c>
      <c r="E297" s="69">
        <f>IF('Hoja de trabajo del evaluador'!F297="high",1,"")</f>
      </c>
    </row>
    <row r="298" spans="1:5" ht="14.25">
      <c r="A298" s="62">
        <f>'Hoja de trabajo del evaluador'!A298</f>
        <v>922</v>
      </c>
      <c r="B298" s="63">
        <f>'Hoja de trabajo del evaluador'!B298</f>
        <v>9.4</v>
      </c>
      <c r="C298" s="69">
        <f>IF('Hoja de trabajo del evaluador'!F298="low",1,"")</f>
      </c>
      <c r="D298" s="69">
        <f>IF('Hoja de trabajo del evaluador'!F298="medium",1,"")</f>
      </c>
      <c r="E298" s="69">
        <f>IF('Hoja de trabajo del evaluador'!F298="high",1,"")</f>
      </c>
    </row>
    <row r="299" spans="1:5" ht="14.25">
      <c r="A299" s="62">
        <f>'Hoja de trabajo del evaluador'!A299</f>
        <v>923</v>
      </c>
      <c r="B299" s="63">
        <f>'Hoja de trabajo del evaluador'!B299</f>
        <v>9.4</v>
      </c>
      <c r="C299" s="69">
        <f>IF('Hoja de trabajo del evaluador'!F299="low",1,"")</f>
      </c>
      <c r="D299" s="69">
        <f>IF('Hoja de trabajo del evaluador'!F299="medium",1,"")</f>
      </c>
      <c r="E299" s="69">
        <f>IF('Hoja de trabajo del evaluador'!F299="high",1,"")</f>
      </c>
    </row>
    <row r="300" spans="1:5" ht="14.25">
      <c r="A300" s="76" t="str">
        <f>'Hoja de trabajo del evaluador'!A300</f>
        <v>9.5   Investigaciones y sanciones</v>
      </c>
      <c r="B300" s="74">
        <f>'Hoja de trabajo del evaluador'!B300</f>
        <v>0</v>
      </c>
      <c r="C300" s="75">
        <f>IF('Hoja de trabajo del evaluador'!F300="low",1,"")</f>
      </c>
      <c r="D300" s="75">
        <f>IF('Hoja de trabajo del evaluador'!F300="medium",1,"")</f>
      </c>
      <c r="E300" s="75">
        <f>IF('Hoja de trabajo del evaluador'!F300="high",1,"")</f>
      </c>
    </row>
    <row r="301" spans="1:5" ht="14.25">
      <c r="A301" s="62">
        <f>'Hoja de trabajo del evaluador'!A301</f>
        <v>924</v>
      </c>
      <c r="B301" s="63" t="str">
        <f>'Hoja de trabajo del evaluador'!B301</f>
        <v>9.5.1</v>
      </c>
      <c r="C301" s="69">
        <f>IF('Hoja de trabajo del evaluador'!F301="low",1,"")</f>
      </c>
      <c r="D301" s="69">
        <f>IF('Hoja de trabajo del evaluador'!F301="medium",1,"")</f>
      </c>
      <c r="E301" s="69">
        <f>IF('Hoja de trabajo del evaluador'!F301="high",1,"")</f>
      </c>
    </row>
    <row r="302" spans="1:5" ht="14.25">
      <c r="A302" s="62">
        <f>'Hoja de trabajo del evaluador'!A302</f>
        <v>925</v>
      </c>
      <c r="B302" s="63" t="str">
        <f>'Hoja de trabajo del evaluador'!B302</f>
        <v>9.5.1</v>
      </c>
      <c r="C302" s="69">
        <f>IF('Hoja de trabajo del evaluador'!F302="low",1,"")</f>
      </c>
      <c r="D302" s="69">
        <f>IF('Hoja de trabajo del evaluador'!F302="medium",1,"")</f>
      </c>
      <c r="E302" s="69">
        <f>IF('Hoja de trabajo del evaluador'!F302="high",1,"")</f>
      </c>
    </row>
    <row r="303" spans="1:5" ht="14.25">
      <c r="A303" s="62">
        <f>'Hoja de trabajo del evaluador'!A303</f>
        <v>926</v>
      </c>
      <c r="B303" s="63" t="str">
        <f>'Hoja de trabajo del evaluador'!B303</f>
        <v>9.5.1</v>
      </c>
      <c r="C303" s="69">
        <f>IF('Hoja de trabajo del evaluador'!F303="low",1,"")</f>
      </c>
      <c r="D303" s="69">
        <f>IF('Hoja de trabajo del evaluador'!F303="medium",1,"")</f>
      </c>
      <c r="E303" s="69">
        <f>IF('Hoja de trabajo del evaluador'!F303="high",1,"")</f>
      </c>
    </row>
    <row r="304" spans="1:5" ht="14.25">
      <c r="A304" s="62">
        <f>'Hoja de trabajo del evaluador'!A304</f>
        <v>927</v>
      </c>
      <c r="B304" s="63" t="str">
        <f>'Hoja de trabajo del evaluador'!B304</f>
        <v>9.5.2</v>
      </c>
      <c r="C304" s="69">
        <f>IF('Hoja de trabajo del evaluador'!F304="low",1,"")</f>
      </c>
      <c r="D304" s="69">
        <f>IF('Hoja de trabajo del evaluador'!F304="medium",1,"")</f>
      </c>
      <c r="E304" s="69">
        <f>IF('Hoja de trabajo del evaluador'!F304="high",1,"")</f>
      </c>
    </row>
    <row r="305" spans="1:5" ht="14.25">
      <c r="A305" s="62">
        <f>'Hoja de trabajo del evaluador'!A305</f>
        <v>928</v>
      </c>
      <c r="B305" s="63" t="str">
        <f>'Hoja de trabajo del evaluador'!B305</f>
        <v>9.5.3</v>
      </c>
      <c r="C305" s="69">
        <f>IF('Hoja de trabajo del evaluador'!F305="low",1,"")</f>
      </c>
      <c r="D305" s="69">
        <f>IF('Hoja de trabajo del evaluador'!F305="medium",1,"")</f>
      </c>
      <c r="E305" s="69">
        <f>IF('Hoja de trabajo del evaluador'!F305="high",1,"")</f>
      </c>
    </row>
    <row r="306" spans="1:5" ht="14.25">
      <c r="A306" s="62">
        <f>'Hoja de trabajo del evaluador'!A306</f>
        <v>929</v>
      </c>
      <c r="B306" s="63" t="str">
        <f>'Hoja de trabajo del evaluador'!B306</f>
        <v>9.5.3</v>
      </c>
      <c r="C306" s="69">
        <f>IF('Hoja de trabajo del evaluador'!F306="low",1,"")</f>
      </c>
      <c r="D306" s="69">
        <f>IF('Hoja de trabajo del evaluador'!F306="medium",1,"")</f>
      </c>
      <c r="E306" s="69">
        <f>IF('Hoja de trabajo del evaluador'!F306="high",1,"")</f>
      </c>
    </row>
    <row r="307" spans="1:5" ht="14.25">
      <c r="A307" s="62">
        <f>'Hoja de trabajo del evaluador'!A307</f>
        <v>930</v>
      </c>
      <c r="B307" s="63" t="str">
        <f>'Hoja de trabajo del evaluador'!B307</f>
        <v>9.5.3</v>
      </c>
      <c r="C307" s="69">
        <f>IF('Hoja de trabajo del evaluador'!F307="low",1,"")</f>
      </c>
      <c r="D307" s="69">
        <f>IF('Hoja de trabajo del evaluador'!F307="medium",1,"")</f>
      </c>
      <c r="E307" s="69">
        <f>IF('Hoja de trabajo del evaluador'!F307="high",1,"")</f>
      </c>
    </row>
    <row r="308" spans="1:5" ht="14.25">
      <c r="A308" s="62">
        <f>'Hoja de trabajo del evaluador'!A308</f>
        <v>931</v>
      </c>
      <c r="B308" s="63" t="str">
        <f>'Hoja de trabajo del evaluador'!B308</f>
        <v>9.5.3</v>
      </c>
      <c r="C308" s="69">
        <f>IF('Hoja de trabajo del evaluador'!F308="low",1,"")</f>
      </c>
      <c r="D308" s="69">
        <f>IF('Hoja de trabajo del evaluador'!F308="medium",1,"")</f>
      </c>
      <c r="E308" s="69">
        <f>IF('Hoja de trabajo del evaluador'!F308="high",1,"")</f>
      </c>
    </row>
    <row r="309" spans="1:5" ht="28.5">
      <c r="A309" s="76" t="str">
        <f>'Hoja de trabajo del evaluador'!A309</f>
        <v>Capítulo 10. Documentos de viaje perdidos y robados</v>
      </c>
      <c r="B309" s="74">
        <f>'Hoja de trabajo del evaluador'!B309</f>
        <v>0</v>
      </c>
      <c r="C309" s="75">
        <f>IF('Hoja de trabajo del evaluador'!F309="low",1,"")</f>
      </c>
      <c r="D309" s="75">
        <f>IF('Hoja de trabajo del evaluador'!F309="medium",1,"")</f>
      </c>
      <c r="E309" s="75">
        <f>IF('Hoja de trabajo del evaluador'!F309="high",1,"")</f>
      </c>
    </row>
    <row r="310" spans="1:5" ht="14.25">
      <c r="A310" s="76" t="str">
        <f>'Hoja de trabajo del evaluador'!A310</f>
        <v>10.2   Medidas de prevención</v>
      </c>
      <c r="B310" s="74">
        <f>'Hoja de trabajo del evaluador'!B310</f>
        <v>0</v>
      </c>
      <c r="C310" s="75">
        <f>IF('Hoja de trabajo del evaluador'!F310="low",1,"")</f>
      </c>
      <c r="D310" s="75">
        <f>IF('Hoja de trabajo del evaluador'!F310="medium",1,"")</f>
      </c>
      <c r="E310" s="75">
        <f>IF('Hoja de trabajo del evaluador'!F310="high",1,"")</f>
      </c>
    </row>
    <row r="311" spans="1:5" ht="14.25">
      <c r="A311" s="62">
        <f>'Hoja de trabajo del evaluador'!A311</f>
        <v>1001</v>
      </c>
      <c r="B311" s="63" t="str">
        <f>'Hoja de trabajo del evaluador'!B311</f>
        <v>10.2.1</v>
      </c>
      <c r="C311" s="69">
        <f>IF('Hoja de trabajo del evaluador'!F311="low",1,"")</f>
      </c>
      <c r="D311" s="69">
        <f>IF('Hoja de trabajo del evaluador'!F311="medium",1,"")</f>
      </c>
      <c r="E311" s="69">
        <f>IF('Hoja de trabajo del evaluador'!F311="high",1,"")</f>
      </c>
    </row>
    <row r="312" spans="1:5" ht="14.25">
      <c r="A312" s="62">
        <f>'Hoja de trabajo del evaluador'!A312</f>
        <v>1002</v>
      </c>
      <c r="B312" s="63" t="str">
        <f>'Hoja de trabajo del evaluador'!B312</f>
        <v>10.2.1</v>
      </c>
      <c r="C312" s="69">
        <f>IF('Hoja de trabajo del evaluador'!F312="low",1,"")</f>
      </c>
      <c r="D312" s="69">
        <f>IF('Hoja de trabajo del evaluador'!F312="medium",1,"")</f>
      </c>
      <c r="E312" s="69">
        <f>IF('Hoja de trabajo del evaluador'!F312="high",1,"")</f>
      </c>
    </row>
    <row r="313" spans="1:5" ht="14.25">
      <c r="A313" s="62">
        <f>'Hoja de trabajo del evaluador'!A313</f>
        <v>1003</v>
      </c>
      <c r="B313" s="63" t="str">
        <f>'Hoja de trabajo del evaluador'!B313</f>
        <v>10.2.1</v>
      </c>
      <c r="C313" s="69">
        <f>IF('Hoja de trabajo del evaluador'!F313="low",1,"")</f>
      </c>
      <c r="D313" s="69">
        <f>IF('Hoja de trabajo del evaluador'!F313="medium",1,"")</f>
      </c>
      <c r="E313" s="69">
        <f>IF('Hoja de trabajo del evaluador'!F313="high",1,"")</f>
      </c>
    </row>
    <row r="314" spans="1:5" ht="14.25">
      <c r="A314" s="62">
        <f>'Hoja de trabajo del evaluador'!A314</f>
        <v>1004</v>
      </c>
      <c r="B314" s="63" t="str">
        <f>'Hoja de trabajo del evaluador'!B314</f>
        <v>10.2.1</v>
      </c>
      <c r="C314" s="69">
        <f>IF('Hoja de trabajo del evaluador'!F314="low",1,"")</f>
      </c>
      <c r="D314" s="69">
        <f>IF('Hoja de trabajo del evaluador'!F314="medium",1,"")</f>
      </c>
      <c r="E314" s="69">
        <f>IF('Hoja de trabajo del evaluador'!F314="high",1,"")</f>
      </c>
    </row>
    <row r="315" spans="1:5" ht="14.25">
      <c r="A315" s="62">
        <f>'Hoja de trabajo del evaluador'!A315</f>
        <v>1005</v>
      </c>
      <c r="B315" s="63" t="str">
        <f>'Hoja de trabajo del evaluador'!B315</f>
        <v>10.2.2</v>
      </c>
      <c r="C315" s="69">
        <f>IF('Hoja de trabajo del evaluador'!F315="low",1,"")</f>
      </c>
      <c r="D315" s="69">
        <f>IF('Hoja de trabajo del evaluador'!F315="medium",1,"")</f>
      </c>
      <c r="E315" s="69">
        <f>IF('Hoja de trabajo del evaluador'!F315="high",1,"")</f>
      </c>
    </row>
    <row r="316" spans="1:5" ht="14.25">
      <c r="A316" s="62">
        <f>'Hoja de trabajo del evaluador'!A316</f>
        <v>0</v>
      </c>
      <c r="B316" s="63">
        <f>'Hoja de trabajo del evaluador'!B316</f>
        <v>0</v>
      </c>
      <c r="C316" s="69">
        <f>IF('Hoja de trabajo del evaluador'!F316="low",1,"")</f>
      </c>
      <c r="D316" s="69">
        <f>IF('Hoja de trabajo del evaluador'!F316="medium",1,"")</f>
      </c>
      <c r="E316" s="69">
        <f>IF('Hoja de trabajo del evaluador'!F316="high",1,"")</f>
      </c>
    </row>
    <row r="317" spans="1:5" ht="14.25">
      <c r="A317" s="62">
        <f>'Hoja de trabajo del evaluador'!A317</f>
        <v>0</v>
      </c>
      <c r="B317" s="63">
        <f>'Hoja de trabajo del evaluador'!B317</f>
        <v>0</v>
      </c>
      <c r="C317" s="69">
        <f>IF('Hoja de trabajo del evaluador'!F317="low",1,"")</f>
      </c>
      <c r="D317" s="69">
        <f>IF('Hoja de trabajo del evaluador'!F317="medium",1,"")</f>
      </c>
      <c r="E317" s="69">
        <f>IF('Hoja de trabajo del evaluador'!F317="high",1,"")</f>
      </c>
    </row>
    <row r="318" spans="1:5" ht="14.25">
      <c r="A318" s="62">
        <f>'Hoja de trabajo del evaluador'!A318</f>
        <v>0</v>
      </c>
      <c r="B318" s="63">
        <f>'Hoja de trabajo del evaluador'!B318</f>
        <v>0</v>
      </c>
      <c r="C318" s="69">
        <f>IF('Hoja de trabajo del evaluador'!F318="low",1,"")</f>
      </c>
      <c r="D318" s="69">
        <f>IF('Hoja de trabajo del evaluador'!F318="medium",1,"")</f>
      </c>
      <c r="E318" s="69">
        <f>IF('Hoja de trabajo del evaluador'!F318="high",1,"")</f>
      </c>
    </row>
    <row r="319" spans="1:5" ht="14.25">
      <c r="A319" s="62">
        <f>'Hoja de trabajo del evaluador'!A319</f>
        <v>0</v>
      </c>
      <c r="B319" s="63">
        <f>'Hoja de trabajo del evaluador'!B319</f>
        <v>0</v>
      </c>
      <c r="C319" s="69">
        <f>IF('Hoja de trabajo del evaluador'!F319="low",1,"")</f>
      </c>
      <c r="D319" s="69">
        <f>IF('Hoja de trabajo del evaluador'!F319="medium",1,"")</f>
      </c>
      <c r="E319" s="69">
        <f>IF('Hoja de trabajo del evaluador'!F319="high",1,"")</f>
      </c>
    </row>
    <row r="320" spans="1:5" ht="14.25">
      <c r="A320" s="62">
        <f>'Hoja de trabajo del evaluador'!A320</f>
        <v>0</v>
      </c>
      <c r="B320" s="63">
        <f>'Hoja de trabajo del evaluador'!B320</f>
        <v>0</v>
      </c>
      <c r="C320" s="69">
        <f>IF('Hoja de trabajo del evaluador'!F320="low",1,"")</f>
      </c>
      <c r="D320" s="69">
        <f>IF('Hoja de trabajo del evaluador'!F320="medium",1,"")</f>
      </c>
      <c r="E320" s="69">
        <f>IF('Hoja de trabajo del evaluador'!F320="high",1,"")</f>
      </c>
    </row>
    <row r="321" spans="1:5" ht="14.25">
      <c r="A321" s="62">
        <f>'Hoja de trabajo del evaluador'!A321</f>
        <v>0</v>
      </c>
      <c r="B321" s="63">
        <f>'Hoja de trabajo del evaluador'!B321</f>
        <v>0</v>
      </c>
      <c r="C321" s="69">
        <f>IF('Hoja de trabajo del evaluador'!F321="low",1,"")</f>
      </c>
      <c r="D321" s="69">
        <f>IF('Hoja de trabajo del evaluador'!F321="medium",1,"")</f>
      </c>
      <c r="E321" s="69">
        <f>IF('Hoja de trabajo del evaluador'!F321="high",1,"")</f>
      </c>
    </row>
    <row r="322" spans="1:5" ht="14.25">
      <c r="A322" s="62">
        <f>'Hoja de trabajo del evaluador'!A322</f>
        <v>0</v>
      </c>
      <c r="B322" s="63">
        <f>'Hoja de trabajo del evaluador'!B322</f>
        <v>0</v>
      </c>
      <c r="C322" s="69">
        <f>IF('Hoja de trabajo del evaluador'!F322="low",1,"")</f>
      </c>
      <c r="D322" s="69">
        <f>IF('Hoja de trabajo del evaluador'!F322="medium",1,"")</f>
      </c>
      <c r="E322" s="69">
        <f>IF('Hoja de trabajo del evaluador'!F322="high",1,"")</f>
      </c>
    </row>
    <row r="323" spans="1:5" ht="14.25">
      <c r="A323" s="62">
        <f>'Hoja de trabajo del evaluador'!A323</f>
        <v>1006</v>
      </c>
      <c r="B323" s="63" t="str">
        <f>'Hoja de trabajo del evaluador'!B323</f>
        <v>10.2.2</v>
      </c>
      <c r="C323" s="69">
        <f>IF('Hoja de trabajo del evaluador'!F323="low",1,"")</f>
      </c>
      <c r="D323" s="69">
        <f>IF('Hoja de trabajo del evaluador'!F323="medium",1,"")</f>
      </c>
      <c r="E323" s="69">
        <f>IF('Hoja de trabajo del evaluador'!F323="high",1,"")</f>
      </c>
    </row>
    <row r="324" spans="1:5" ht="14.25">
      <c r="A324" s="62">
        <f>'Hoja de trabajo del evaluador'!A324</f>
        <v>1007</v>
      </c>
      <c r="B324" s="63" t="str">
        <f>'Hoja de trabajo del evaluador'!B324</f>
        <v>10.2.2</v>
      </c>
      <c r="C324" s="69">
        <f>IF('Hoja de trabajo del evaluador'!F324="low",1,"")</f>
      </c>
      <c r="D324" s="69">
        <f>IF('Hoja de trabajo del evaluador'!F324="medium",1,"")</f>
      </c>
      <c r="E324" s="69">
        <f>IF('Hoja de trabajo del evaluador'!F324="high",1,"")</f>
      </c>
    </row>
    <row r="325" spans="1:5" ht="14.25">
      <c r="A325" s="76" t="str">
        <f>'Hoja de trabajo del evaluador'!A325</f>
        <v>10.3   Medidas de mitigación</v>
      </c>
      <c r="B325" s="74">
        <f>'Hoja de trabajo del evaluador'!B325</f>
        <v>0</v>
      </c>
      <c r="C325" s="75">
        <f>IF('Hoja de trabajo del evaluador'!F325="low",1,"")</f>
      </c>
      <c r="D325" s="75">
        <f>IF('Hoja de trabajo del evaluador'!F325="medium",1,"")</f>
      </c>
      <c r="E325" s="75">
        <f>IF('Hoja de trabajo del evaluador'!F325="high",1,"")</f>
      </c>
    </row>
    <row r="326" spans="1:5" ht="14.25">
      <c r="A326" s="62">
        <f>'Hoja de trabajo del evaluador'!A326</f>
        <v>1008</v>
      </c>
      <c r="B326" s="63" t="str">
        <f>'Hoja de trabajo del evaluador'!B326</f>
        <v>10.3.1</v>
      </c>
      <c r="C326" s="69">
        <f>IF('Hoja de trabajo del evaluador'!F326="low",1,"")</f>
      </c>
      <c r="D326" s="69">
        <f>IF('Hoja de trabajo del evaluador'!F326="medium",1,"")</f>
      </c>
      <c r="E326" s="69">
        <f>IF('Hoja de trabajo del evaluador'!F326="high",1,"")</f>
      </c>
    </row>
    <row r="327" spans="1:5" ht="14.25">
      <c r="A327" s="62">
        <f>'Hoja de trabajo del evaluador'!A327</f>
        <v>1009</v>
      </c>
      <c r="B327" s="63" t="str">
        <f>'Hoja de trabajo del evaluador'!B327</f>
        <v>10.3.1</v>
      </c>
      <c r="C327" s="69">
        <f>IF('Hoja de trabajo del evaluador'!F327="low",1,"")</f>
      </c>
      <c r="D327" s="69">
        <f>IF('Hoja de trabajo del evaluador'!F327="medium",1,"")</f>
      </c>
      <c r="E327" s="69">
        <f>IF('Hoja de trabajo del evaluador'!F327="high",1,"")</f>
      </c>
    </row>
    <row r="328" spans="1:5" ht="14.25">
      <c r="A328" s="62">
        <f>'Hoja de trabajo del evaluador'!A328</f>
        <v>1010</v>
      </c>
      <c r="B328" s="63" t="str">
        <f>'Hoja de trabajo del evaluador'!B328</f>
        <v>10.3.1</v>
      </c>
      <c r="C328" s="69">
        <f>IF('Hoja de trabajo del evaluador'!F328="low",1,"")</f>
      </c>
      <c r="D328" s="69">
        <f>IF('Hoja de trabajo del evaluador'!F328="medium",1,"")</f>
      </c>
      <c r="E328" s="69">
        <f>IF('Hoja de trabajo del evaluador'!F328="high",1,"")</f>
      </c>
    </row>
    <row r="329" spans="1:5" ht="14.25">
      <c r="A329" s="62">
        <f>'Hoja de trabajo del evaluador'!A329</f>
        <v>1011</v>
      </c>
      <c r="B329" s="63" t="str">
        <f>'Hoja de trabajo del evaluador'!B329</f>
        <v>10.3.2</v>
      </c>
      <c r="C329" s="69">
        <f>IF('Hoja de trabajo del evaluador'!F329="low",1,"")</f>
      </c>
      <c r="D329" s="69">
        <f>IF('Hoja de trabajo del evaluador'!F329="medium",1,"")</f>
      </c>
      <c r="E329" s="69">
        <f>IF('Hoja de trabajo del evaluador'!F329="high",1,"")</f>
      </c>
    </row>
    <row r="330" spans="1:5" ht="14.25">
      <c r="A330" s="62">
        <f>'Hoja de trabajo del evaluador'!A330</f>
        <v>1012</v>
      </c>
      <c r="B330" s="63" t="str">
        <f>'Hoja de trabajo del evaluador'!B330</f>
        <v>10.3.2</v>
      </c>
      <c r="C330" s="69">
        <f>IF('Hoja de trabajo del evaluador'!F330="low",1,"")</f>
      </c>
      <c r="D330" s="69">
        <f>IF('Hoja de trabajo del evaluador'!F330="medium",1,"")</f>
      </c>
      <c r="E330" s="69">
        <f>IF('Hoja de trabajo del evaluador'!F330="high",1,"")</f>
      </c>
    </row>
    <row r="331" spans="1:5" ht="14.25">
      <c r="A331" s="62">
        <f>'Hoja de trabajo del evaluador'!A331</f>
        <v>1013</v>
      </c>
      <c r="B331" s="63" t="str">
        <f>'Hoja de trabajo del evaluador'!B331</f>
        <v>10.3.2</v>
      </c>
      <c r="C331" s="69">
        <f>IF('Hoja de trabajo del evaluador'!F331="low",1,"")</f>
      </c>
      <c r="D331" s="69">
        <f>IF('Hoja de trabajo del evaluador'!F331="medium",1,"")</f>
      </c>
      <c r="E331" s="69">
        <f>IF('Hoja de trabajo del evaluador'!F331="high",1,"")</f>
      </c>
    </row>
    <row r="332" spans="1:5" ht="14.25">
      <c r="A332" s="62">
        <f>'Hoja de trabajo del evaluador'!A332</f>
        <v>1014</v>
      </c>
      <c r="B332" s="63" t="str">
        <f>'Hoja de trabajo del evaluador'!B332</f>
        <v>10.3.2</v>
      </c>
      <c r="C332" s="69">
        <f>IF('Hoja de trabajo del evaluador'!F332="low",1,"")</f>
      </c>
      <c r="D332" s="69">
        <f>IF('Hoja de trabajo del evaluador'!F332="medium",1,"")</f>
      </c>
      <c r="E332" s="69">
        <f>IF('Hoja de trabajo del evaluador'!F332="high",1,"")</f>
      </c>
    </row>
    <row r="333" spans="1:5" ht="14.25">
      <c r="A333" s="62">
        <f>'Hoja de trabajo del evaluador'!A333</f>
        <v>1015</v>
      </c>
      <c r="B333" s="63" t="str">
        <f>'Hoja de trabajo del evaluador'!B333</f>
        <v>10.3.3..1</v>
      </c>
      <c r="C333" s="69">
        <f>IF('Hoja de trabajo del evaluador'!F333="low",1,"")</f>
      </c>
      <c r="D333" s="69">
        <f>IF('Hoja de trabajo del evaluador'!F333="medium",1,"")</f>
      </c>
      <c r="E333" s="69">
        <f>IF('Hoja de trabajo del evaluador'!F333="high",1,"")</f>
      </c>
    </row>
    <row r="334" spans="1:5" ht="14.25">
      <c r="A334" s="62">
        <f>'Hoja de trabajo del evaluador'!A334</f>
        <v>1016</v>
      </c>
      <c r="B334" s="63" t="str">
        <f>'Hoja de trabajo del evaluador'!B334</f>
        <v>10.3.3..1</v>
      </c>
      <c r="C334" s="69">
        <f>IF('Hoja de trabajo del evaluador'!F334="low",1,"")</f>
      </c>
      <c r="D334" s="69">
        <f>IF('Hoja de trabajo del evaluador'!F334="medium",1,"")</f>
      </c>
      <c r="E334" s="69">
        <f>IF('Hoja de trabajo del evaluador'!F334="high",1,"")</f>
      </c>
    </row>
    <row r="335" spans="1:5" ht="14.25">
      <c r="A335" s="62">
        <f>'Hoja de trabajo del evaluador'!A335</f>
        <v>1017</v>
      </c>
      <c r="B335" s="63" t="str">
        <f>'Hoja de trabajo del evaluador'!B335</f>
        <v>10.3.3..2</v>
      </c>
      <c r="C335" s="69">
        <f>IF('Hoja de trabajo del evaluador'!F335="low",1,"")</f>
      </c>
      <c r="D335" s="69">
        <f>IF('Hoja de trabajo del evaluador'!F335="medium",1,"")</f>
      </c>
      <c r="E335" s="69">
        <f>IF('Hoja de trabajo del evaluador'!F335="high",1,"")</f>
      </c>
    </row>
    <row r="336" spans="1:5" ht="14.25">
      <c r="A336" s="62">
        <f>'Hoja de trabajo del evaluador'!A336</f>
        <v>1018</v>
      </c>
      <c r="B336" s="63" t="str">
        <f>'Hoja de trabajo del evaluador'!B336</f>
        <v>10.3.3..2</v>
      </c>
      <c r="C336" s="69">
        <f>IF('Hoja de trabajo del evaluador'!F336="low",1,"")</f>
      </c>
      <c r="D336" s="69">
        <f>IF('Hoja de trabajo del evaluador'!F336="medium",1,"")</f>
      </c>
      <c r="E336" s="69">
        <f>IF('Hoja de trabajo del evaluador'!F336="high",1,"")</f>
      </c>
    </row>
    <row r="337" spans="1:5" ht="14.25">
      <c r="A337" s="76" t="str">
        <f>'Hoja de trabajo del evaluador'!A337</f>
        <v>Capítulo 11. Emisión en el exterior </v>
      </c>
      <c r="B337" s="74">
        <f>'Hoja de trabajo del evaluador'!B337</f>
        <v>0</v>
      </c>
      <c r="C337" s="75">
        <f>IF('Hoja de trabajo del evaluador'!F337="low",1,"")</f>
      </c>
      <c r="D337" s="75">
        <f>IF('Hoja de trabajo del evaluador'!F337="medium",1,"")</f>
      </c>
      <c r="E337" s="75">
        <f>IF('Hoja de trabajo del evaluador'!F337="high",1,"")</f>
      </c>
    </row>
    <row r="338" spans="1:5" ht="14.25">
      <c r="A338" s="76" t="str">
        <f>'Hoja de trabajo del evaluador'!A338</f>
        <v>11.2   Supervisión del trabajo</v>
      </c>
      <c r="B338" s="74">
        <f>'Hoja de trabajo del evaluador'!B338</f>
        <v>0</v>
      </c>
      <c r="C338" s="75">
        <f>IF('Hoja de trabajo del evaluador'!F338="low",1,"")</f>
      </c>
      <c r="D338" s="75">
        <f>IF('Hoja de trabajo del evaluador'!F338="medium",1,"")</f>
      </c>
      <c r="E338" s="75">
        <f>IF('Hoja de trabajo del evaluador'!F338="high",1,"")</f>
      </c>
    </row>
    <row r="339" spans="1:5" ht="14.25">
      <c r="A339" s="62">
        <f>'Hoja de trabajo del evaluador'!A339</f>
        <v>1101</v>
      </c>
      <c r="B339" s="63">
        <f>'Hoja de trabajo del evaluador'!B339</f>
        <v>11.2</v>
      </c>
      <c r="C339" s="69">
        <f>IF('Hoja de trabajo del evaluador'!F339="low",1,"")</f>
      </c>
      <c r="D339" s="69">
        <f>IF('Hoja de trabajo del evaluador'!F339="medium",1,"")</f>
      </c>
      <c r="E339" s="69">
        <f>IF('Hoja de trabajo del evaluador'!F339="high",1,"")</f>
      </c>
    </row>
    <row r="340" spans="1:5" ht="14.25">
      <c r="A340" s="62">
        <f>'Hoja de trabajo del evaluador'!A340</f>
        <v>1102</v>
      </c>
      <c r="B340" s="63">
        <f>'Hoja de trabajo del evaluador'!B340</f>
        <v>11.2</v>
      </c>
      <c r="C340" s="69">
        <f>IF('Hoja de trabajo del evaluador'!F340="low",1,"")</f>
      </c>
      <c r="D340" s="69">
        <f>IF('Hoja de trabajo del evaluador'!F340="medium",1,"")</f>
      </c>
      <c r="E340" s="69">
        <f>IF('Hoja de trabajo del evaluador'!F340="high",1,"")</f>
      </c>
    </row>
    <row r="341" spans="1:5" ht="14.25">
      <c r="A341" s="62">
        <f>'Hoja de trabajo del evaluador'!A341</f>
        <v>1103</v>
      </c>
      <c r="B341" s="63">
        <f>'Hoja de trabajo del evaluador'!B341</f>
        <v>11.2</v>
      </c>
      <c r="C341" s="69">
        <f>IF('Hoja de trabajo del evaluador'!F341="low",1,"")</f>
      </c>
      <c r="D341" s="69">
        <f>IF('Hoja de trabajo del evaluador'!F341="medium",1,"")</f>
      </c>
      <c r="E341" s="69">
        <f>IF('Hoja de trabajo del evaluador'!F341="high",1,"")</f>
      </c>
    </row>
    <row r="342" spans="1:5" ht="14.25">
      <c r="A342" s="62">
        <f>'Hoja de trabajo del evaluador'!A342</f>
        <v>1104</v>
      </c>
      <c r="B342" s="63" t="str">
        <f>'Hoja de trabajo del evaluador'!B342</f>
        <v>1.3.2</v>
      </c>
      <c r="C342" s="69">
        <f>IF('Hoja de trabajo del evaluador'!F342="low",1,"")</f>
      </c>
      <c r="D342" s="69">
        <f>IF('Hoja de trabajo del evaluador'!F342="medium",1,"")</f>
      </c>
      <c r="E342" s="69">
        <f>IF('Hoja de trabajo del evaluador'!F342="high",1,"")</f>
      </c>
    </row>
    <row r="343" spans="1:5" ht="14.25">
      <c r="A343" s="62">
        <f>'Hoja de trabajo del evaluador'!A343</f>
        <v>1105</v>
      </c>
      <c r="B343" s="63">
        <f>'Hoja de trabajo del evaluador'!B343</f>
        <v>11.2</v>
      </c>
      <c r="C343" s="69">
        <f>IF('Hoja de trabajo del evaluador'!F343="low",1,"")</f>
      </c>
      <c r="D343" s="69">
        <f>IF('Hoja de trabajo del evaluador'!F343="medium",1,"")</f>
      </c>
      <c r="E343" s="69">
        <f>IF('Hoja de trabajo del evaluador'!F343="high",1,"")</f>
      </c>
    </row>
    <row r="344" spans="1:5" ht="14.25">
      <c r="A344" s="62">
        <f>'Hoja de trabajo del evaluador'!A344</f>
        <v>1106</v>
      </c>
      <c r="B344" s="63">
        <f>'Hoja de trabajo del evaluador'!B344</f>
        <v>11.2</v>
      </c>
      <c r="C344" s="69">
        <f>IF('Hoja de trabajo del evaluador'!F344="low",1,"")</f>
      </c>
      <c r="D344" s="69">
        <f>IF('Hoja de trabajo del evaluador'!F344="medium",1,"")</f>
      </c>
      <c r="E344" s="69">
        <f>IF('Hoja de trabajo del evaluador'!F344="high",1,"")</f>
      </c>
    </row>
    <row r="345" spans="1:5" ht="14.25">
      <c r="A345" s="76" t="str">
        <f>'Hoja de trabajo del evaluador'!A345</f>
        <v>11.3   Verificación de la titularidad</v>
      </c>
      <c r="B345" s="74">
        <f>'Hoja de trabajo del evaluador'!B345</f>
        <v>0</v>
      </c>
      <c r="C345" s="75">
        <f>IF('Hoja de trabajo del evaluador'!F345="low",1,"")</f>
      </c>
      <c r="D345" s="75">
        <f>IF('Hoja de trabajo del evaluador'!F345="medium",1,"")</f>
      </c>
      <c r="E345" s="75">
        <f>IF('Hoja de trabajo del evaluador'!F345="high",1,"")</f>
      </c>
    </row>
    <row r="346" spans="1:5" ht="14.25">
      <c r="A346" s="62">
        <f>'Hoja de trabajo del evaluador'!A346</f>
        <v>1107</v>
      </c>
      <c r="B346" s="63">
        <f>'Hoja de trabajo del evaluador'!B346</f>
        <v>11.3</v>
      </c>
      <c r="C346" s="69">
        <f>IF('Hoja de trabajo del evaluador'!F346="low",1,"")</f>
      </c>
      <c r="D346" s="69">
        <f>IF('Hoja de trabajo del evaluador'!F346="medium",1,"")</f>
      </c>
      <c r="E346" s="69">
        <f>IF('Hoja de trabajo del evaluador'!F346="high",1,"")</f>
      </c>
    </row>
    <row r="347" spans="1:5" ht="14.25">
      <c r="A347" s="62">
        <f>'Hoja de trabajo del evaluador'!A347</f>
        <v>1108</v>
      </c>
      <c r="B347" s="63">
        <f>'Hoja de trabajo del evaluador'!B347</f>
        <v>11.3</v>
      </c>
      <c r="C347" s="69">
        <f>IF('Hoja de trabajo del evaluador'!F347="low",1,"")</f>
      </c>
      <c r="D347" s="69">
        <f>IF('Hoja de trabajo del evaluador'!F347="medium",1,"")</f>
      </c>
      <c r="E347" s="69">
        <f>IF('Hoja de trabajo del evaluador'!F347="high",1,"")</f>
      </c>
    </row>
    <row r="348" spans="1:5" ht="14.25">
      <c r="A348" s="62">
        <f>'Hoja de trabajo del evaluador'!A348</f>
        <v>1109</v>
      </c>
      <c r="B348" s="63">
        <f>'Hoja de trabajo del evaluador'!B348</f>
        <v>11.3</v>
      </c>
      <c r="C348" s="69">
        <f>IF('Hoja de trabajo del evaluador'!F348="low",1,"")</f>
      </c>
      <c r="D348" s="69">
        <f>IF('Hoja de trabajo del evaluador'!F348="medium",1,"")</f>
      </c>
      <c r="E348" s="69">
        <f>IF('Hoja de trabajo del evaluador'!F348="high",1,"")</f>
      </c>
    </row>
    <row r="349" spans="1:5" ht="14.25">
      <c r="A349" s="62">
        <f>'Hoja de trabajo del evaluador'!A349</f>
        <v>1110</v>
      </c>
      <c r="B349" s="63">
        <f>'Hoja de trabajo del evaluador'!B349</f>
        <v>11.3</v>
      </c>
      <c r="C349" s="69">
        <f>IF('Hoja de trabajo del evaluador'!F349="low",1,"")</f>
      </c>
      <c r="D349" s="69">
        <f>IF('Hoja de trabajo del evaluador'!F349="medium",1,"")</f>
      </c>
      <c r="E349" s="69">
        <f>IF('Hoja de trabajo del evaluador'!F349="high",1,"")</f>
      </c>
    </row>
    <row r="350" spans="1:5" ht="14.25">
      <c r="A350" s="76" t="str">
        <f>'Hoja de trabajo del evaluador'!A350</f>
        <v>11.4  Personalización</v>
      </c>
      <c r="B350" s="74">
        <f>'Hoja de trabajo del evaluador'!B350</f>
        <v>0</v>
      </c>
      <c r="C350" s="75">
        <f>IF('Hoja de trabajo del evaluador'!F350="low",1,"")</f>
      </c>
      <c r="D350" s="75">
        <f>IF('Hoja de trabajo del evaluador'!F350="medium",1,"")</f>
      </c>
      <c r="E350" s="75">
        <f>IF('Hoja de trabajo del evaluador'!F350="high",1,"")</f>
      </c>
    </row>
    <row r="351" spans="1:5" ht="14.25">
      <c r="A351" s="62">
        <f>'Hoja de trabajo del evaluador'!A351</f>
        <v>1111</v>
      </c>
      <c r="B351" s="63">
        <f>'Hoja de trabajo del evaluador'!B351</f>
        <v>11.4</v>
      </c>
      <c r="C351" s="69">
        <f>IF('Hoja de trabajo del evaluador'!F351="low",1,"")</f>
      </c>
      <c r="D351" s="69">
        <f>IF('Hoja de trabajo del evaluador'!F351="medium",1,"")</f>
      </c>
      <c r="E351" s="69">
        <f>IF('Hoja de trabajo del evaluador'!F351="high",1,"")</f>
      </c>
    </row>
    <row r="352" spans="1:5" ht="14.25">
      <c r="A352" s="62">
        <f>'Hoja de trabajo del evaluador'!A352</f>
        <v>1112</v>
      </c>
      <c r="B352" s="63">
        <f>'Hoja de trabajo del evaluador'!B352</f>
        <v>11.4</v>
      </c>
      <c r="C352" s="69">
        <f>IF('Hoja de trabajo del evaluador'!F352="low",1,"")</f>
      </c>
      <c r="D352" s="69">
        <f>IF('Hoja de trabajo del evaluador'!F352="medium",1,"")</f>
      </c>
      <c r="E352" s="69">
        <f>IF('Hoja de trabajo del evaluador'!F352="high",1,"")</f>
      </c>
    </row>
    <row r="353" spans="1:5" ht="14.25">
      <c r="A353" s="62">
        <f>'Hoja de trabajo del evaluador'!A353</f>
        <v>1113</v>
      </c>
      <c r="B353" s="63">
        <f>'Hoja de trabajo del evaluador'!B353</f>
        <v>11.4</v>
      </c>
      <c r="C353" s="69">
        <f>IF('Hoja de trabajo del evaluador'!F353="low",1,"")</f>
      </c>
      <c r="D353" s="69">
        <f>IF('Hoja de trabajo del evaluador'!F353="medium",1,"")</f>
      </c>
      <c r="E353" s="69">
        <f>IF('Hoja de trabajo del evaluador'!F353="high",1,"")</f>
      </c>
    </row>
    <row r="354" spans="1:5" ht="14.25">
      <c r="A354" s="62">
        <f>'Hoja de trabajo del evaluador'!A354</f>
        <v>1114</v>
      </c>
      <c r="B354" s="63">
        <f>'Hoja de trabajo del evaluador'!B354</f>
        <v>11.4</v>
      </c>
      <c r="C354" s="69">
        <f>IF('Hoja de trabajo del evaluador'!F354="low",1,"")</f>
      </c>
      <c r="D354" s="69">
        <f>IF('Hoja de trabajo del evaluador'!F354="medium",1,"")</f>
      </c>
      <c r="E354" s="69">
        <f>IF('Hoja de trabajo del evaluador'!F354="high",1,"")</f>
      </c>
    </row>
    <row r="355" spans="1:5" ht="28.5">
      <c r="A355" s="76" t="str">
        <f>'Hoja de trabajo del evaluador'!A355</f>
        <v>Capítulo 12. Actores clave nacionales e internacionales</v>
      </c>
      <c r="B355" s="74">
        <f>'Hoja de trabajo del evaluador'!B355</f>
        <v>0</v>
      </c>
      <c r="C355" s="75">
        <f>IF('Hoja de trabajo del evaluador'!F355="low",1,"")</f>
      </c>
      <c r="D355" s="75">
        <f>IF('Hoja de trabajo del evaluador'!F355="medium",1,"")</f>
      </c>
      <c r="E355" s="75">
        <f>IF('Hoja de trabajo del evaluador'!F355="high",1,"")</f>
      </c>
    </row>
    <row r="356" spans="1:5" ht="14.25">
      <c r="A356" s="76" t="str">
        <f>'Hoja de trabajo del evaluador'!A356</f>
        <v>12.2   Actores clave en el ámbito nacional</v>
      </c>
      <c r="B356" s="74">
        <f>'Hoja de trabajo del evaluador'!B356</f>
        <v>0</v>
      </c>
      <c r="C356" s="75">
        <f>IF('Hoja de trabajo del evaluador'!F356="low",1,"")</f>
      </c>
      <c r="D356" s="75">
        <f>IF('Hoja de trabajo del evaluador'!F356="medium",1,"")</f>
      </c>
      <c r="E356" s="75">
        <f>IF('Hoja de trabajo del evaluador'!F356="high",1,"")</f>
      </c>
    </row>
    <row r="357" spans="1:5" ht="14.25">
      <c r="A357" s="62">
        <f>'Hoja de trabajo del evaluador'!A357</f>
        <v>1201</v>
      </c>
      <c r="B357" s="63">
        <f>'Hoja de trabajo del evaluador'!B357</f>
        <v>12.2</v>
      </c>
      <c r="C357" s="69">
        <f>IF('Hoja de trabajo del evaluador'!F357="low",1,"")</f>
      </c>
      <c r="D357" s="69">
        <f>IF('Hoja de trabajo del evaluador'!F357="medium",1,"")</f>
      </c>
      <c r="E357" s="69">
        <f>IF('Hoja de trabajo del evaluador'!F357="high",1,"")</f>
      </c>
    </row>
    <row r="358" spans="1:5" ht="14.25">
      <c r="A358" s="62">
        <f>'Hoja de trabajo del evaluador'!A358</f>
        <v>1202</v>
      </c>
      <c r="B358" s="63" t="str">
        <f>'Hoja de trabajo del evaluador'!B358</f>
        <v>12.2.1</v>
      </c>
      <c r="C358" s="69">
        <f>IF('Hoja de trabajo del evaluador'!F358="low",1,"")</f>
      </c>
      <c r="D358" s="69">
        <f>IF('Hoja de trabajo del evaluador'!F358="medium",1,"")</f>
      </c>
      <c r="E358" s="69">
        <f>IF('Hoja de trabajo del evaluador'!F358="high",1,"")</f>
      </c>
    </row>
    <row r="359" spans="1:5" ht="14.25">
      <c r="A359" s="62">
        <f>'Hoja de trabajo del evaluador'!A359</f>
        <v>1203</v>
      </c>
      <c r="B359" s="63" t="str">
        <f>'Hoja de trabajo del evaluador'!B359</f>
        <v>12.2.1</v>
      </c>
      <c r="C359" s="69">
        <f>IF('Hoja de trabajo del evaluador'!F359="low",1,"")</f>
      </c>
      <c r="D359" s="69">
        <f>IF('Hoja de trabajo del evaluador'!F359="medium",1,"")</f>
      </c>
      <c r="E359" s="69">
        <f>IF('Hoja de trabajo del evaluador'!F359="high",1,"")</f>
      </c>
    </row>
    <row r="360" spans="1:5" ht="14.25">
      <c r="A360" s="62">
        <f>'Hoja de trabajo del evaluador'!A360</f>
        <v>1204</v>
      </c>
      <c r="B360" s="63" t="str">
        <f>'Hoja de trabajo del evaluador'!B360</f>
        <v>12.2.1</v>
      </c>
      <c r="C360" s="69">
        <f>IF('Hoja de trabajo del evaluador'!F360="low",1,"")</f>
      </c>
      <c r="D360" s="69">
        <f>IF('Hoja de trabajo del evaluador'!F360="medium",1,"")</f>
      </c>
      <c r="E360" s="69">
        <f>IF('Hoja de trabajo del evaluador'!F360="high",1,"")</f>
      </c>
    </row>
    <row r="361" spans="1:5" ht="14.25">
      <c r="A361" s="62">
        <f>'Hoja de trabajo del evaluador'!A361</f>
        <v>1205</v>
      </c>
      <c r="B361" s="63" t="str">
        <f>'Hoja de trabajo del evaluador'!B361</f>
        <v>12.2.1</v>
      </c>
      <c r="C361" s="69">
        <f>IF('Hoja de trabajo del evaluador'!F361="low",1,"")</f>
      </c>
      <c r="D361" s="69">
        <f>IF('Hoja de trabajo del evaluador'!F361="medium",1,"")</f>
      </c>
      <c r="E361" s="69">
        <f>IF('Hoja de trabajo del evaluador'!F361="high",1,"")</f>
      </c>
    </row>
    <row r="362" spans="1:5" ht="14.25">
      <c r="A362" s="62">
        <f>'Hoja de trabajo del evaluador'!A362</f>
        <v>1206</v>
      </c>
      <c r="B362" s="63" t="str">
        <f>'Hoja de trabajo del evaluador'!B362</f>
        <v>12.2.2</v>
      </c>
      <c r="C362" s="69">
        <f>IF('Hoja de trabajo del evaluador'!F362="low",1,"")</f>
      </c>
      <c r="D362" s="69">
        <f>IF('Hoja de trabajo del evaluador'!F362="medium",1,"")</f>
      </c>
      <c r="E362" s="69">
        <f>IF('Hoja de trabajo del evaluador'!F362="high",1,"")</f>
      </c>
    </row>
    <row r="363" spans="1:5" ht="14.25">
      <c r="A363" s="62">
        <f>'Hoja de trabajo del evaluador'!A363</f>
        <v>1207</v>
      </c>
      <c r="B363" s="63" t="str">
        <f>'Hoja de trabajo del evaluador'!B363</f>
        <v>12.2.3</v>
      </c>
      <c r="C363" s="69">
        <f>IF('Hoja de trabajo del evaluador'!F363="low",1,"")</f>
      </c>
      <c r="D363" s="69">
        <f>IF('Hoja de trabajo del evaluador'!F363="medium",1,"")</f>
      </c>
      <c r="E363" s="69">
        <f>IF('Hoja de trabajo del evaluador'!F363="high",1,"")</f>
      </c>
    </row>
    <row r="364" spans="1:5" ht="14.25">
      <c r="A364" s="62">
        <f>'Hoja de trabajo del evaluador'!A364</f>
        <v>1208</v>
      </c>
      <c r="B364" s="63" t="str">
        <f>'Hoja de trabajo del evaluador'!B364</f>
        <v>12.2.4</v>
      </c>
      <c r="C364" s="69">
        <f>IF('Hoja de trabajo del evaluador'!F364="low",1,"")</f>
      </c>
      <c r="D364" s="69">
        <f>IF('Hoja de trabajo del evaluador'!F364="medium",1,"")</f>
      </c>
      <c r="E364" s="69">
        <f>IF('Hoja de trabajo del evaluador'!F364="high",1,"")</f>
      </c>
    </row>
    <row r="365" spans="1:5" ht="14.25">
      <c r="A365" s="76" t="str">
        <f>'Hoja de trabajo del evaluador'!A365</f>
        <v>12.3   Socios internacionales </v>
      </c>
      <c r="B365" s="74">
        <f>'Hoja de trabajo del evaluador'!B365</f>
        <v>0</v>
      </c>
      <c r="C365" s="75">
        <f>IF('Hoja de trabajo del evaluador'!F365="low",1,"")</f>
      </c>
      <c r="D365" s="75">
        <f>IF('Hoja de trabajo del evaluador'!F365="medium",1,"")</f>
      </c>
      <c r="E365" s="75">
        <f>IF('Hoja de trabajo del evaluador'!F365="high",1,"")</f>
      </c>
    </row>
    <row r="366" spans="1:5" ht="14.25">
      <c r="A366" s="62">
        <f>'Hoja de trabajo del evaluador'!A366</f>
        <v>1209</v>
      </c>
      <c r="B366" s="63">
        <f>'Hoja de trabajo del evaluador'!B366</f>
        <v>12.3</v>
      </c>
      <c r="C366" s="69">
        <f>IF('Hoja de trabajo del evaluador'!F366="low",1,"")</f>
      </c>
      <c r="D366" s="69">
        <f>IF('Hoja de trabajo del evaluador'!F366="medium",1,"")</f>
      </c>
      <c r="E366" s="69">
        <f>IF('Hoja de trabajo del evaluador'!F366="high",1,"")</f>
      </c>
    </row>
    <row r="367" spans="1:5" ht="14.25">
      <c r="A367" s="62">
        <f>'Hoja de trabajo del evaluador'!A367</f>
        <v>1210</v>
      </c>
      <c r="B367" s="63" t="str">
        <f>'Hoja de trabajo del evaluador'!B367</f>
        <v>12.3.1</v>
      </c>
      <c r="C367" s="69">
        <f>IF('Hoja de trabajo del evaluador'!F367="low",1,"")</f>
      </c>
      <c r="D367" s="69">
        <f>IF('Hoja de trabajo del evaluador'!F367="medium",1,"")</f>
      </c>
      <c r="E367" s="69">
        <f>IF('Hoja de trabajo del evaluador'!F367="high",1,"")</f>
      </c>
    </row>
    <row r="368" spans="1:5" ht="14.25">
      <c r="A368" s="62">
        <f>'Hoja de trabajo del evaluador'!A368</f>
        <v>1211</v>
      </c>
      <c r="B368" s="63" t="str">
        <f>'Hoja de trabajo del evaluador'!B368</f>
        <v>12.3.1</v>
      </c>
      <c r="C368" s="69">
        <f>IF('Hoja de trabajo del evaluador'!F368="low",1,"")</f>
      </c>
      <c r="D368" s="69">
        <f>IF('Hoja de trabajo del evaluador'!F368="medium",1,"")</f>
      </c>
      <c r="E368" s="69">
        <f>IF('Hoja de trabajo del evaluador'!F368="high",1,"")</f>
      </c>
    </row>
    <row r="369" spans="1:5" ht="14.25">
      <c r="A369" s="62">
        <f>'Hoja de trabajo del evaluador'!A369</f>
        <v>1212</v>
      </c>
      <c r="B369" s="63" t="str">
        <f>'Hoja de trabajo del evaluador'!B369</f>
        <v>12.3.2</v>
      </c>
      <c r="C369" s="69">
        <f>IF('Hoja de trabajo del evaluador'!F369="low",1,"")</f>
      </c>
      <c r="D369" s="69">
        <f>IF('Hoja de trabajo del evaluador'!F369="medium",1,"")</f>
      </c>
      <c r="E369" s="69">
        <f>IF('Hoja de trabajo del evaluador'!F369="high",1,"")</f>
      </c>
    </row>
    <row r="370" spans="1:5" ht="14.25">
      <c r="A370" s="62">
        <f>'Hoja de trabajo del evaluador'!A370</f>
        <v>1213</v>
      </c>
      <c r="B370" s="63" t="str">
        <f>'Hoja de trabajo del evaluador'!B370</f>
        <v>12.3.2</v>
      </c>
      <c r="C370" s="69">
        <f>IF('Hoja de trabajo del evaluador'!F370="low",1,"")</f>
      </c>
      <c r="D370" s="69">
        <f>IF('Hoja de trabajo del evaluador'!F370="medium",1,"")</f>
      </c>
      <c r="E370" s="69">
        <f>IF('Hoja de trabajo del evaluador'!F370="high",1,"")</f>
      </c>
    </row>
    <row r="371" spans="1:5" ht="14.25">
      <c r="A371" s="62">
        <f>'Hoja de trabajo del evaluador'!A371</f>
        <v>1214</v>
      </c>
      <c r="B371" s="63" t="str">
        <f>'Hoja de trabajo del evaluador'!B371</f>
        <v>12.3.3</v>
      </c>
      <c r="C371" s="69">
        <f>IF('Hoja de trabajo del evaluador'!F371="low",1,"")</f>
      </c>
      <c r="D371" s="69">
        <f>IF('Hoja de trabajo del evaluador'!F371="medium",1,"")</f>
      </c>
      <c r="E371" s="69">
        <f>IF('Hoja de trabajo del evaluador'!F371="high",1,"")</f>
      </c>
    </row>
    <row r="372" spans="1:5" ht="14.25">
      <c r="A372" s="76" t="str">
        <f>'Hoja de trabajo del evaluador'!A372</f>
        <v>12.4   Socios en el sector privado </v>
      </c>
      <c r="B372" s="74">
        <f>'Hoja de trabajo del evaluador'!B372</f>
        <v>0</v>
      </c>
      <c r="C372" s="75">
        <f>IF('Hoja de trabajo del evaluador'!F372="low",1,"")</f>
      </c>
      <c r="D372" s="75">
        <f>IF('Hoja de trabajo del evaluador'!F372="medium",1,"")</f>
      </c>
      <c r="E372" s="75">
        <f>IF('Hoja de trabajo del evaluador'!F372="high",1,"")</f>
      </c>
    </row>
    <row r="373" spans="1:5" ht="14.25">
      <c r="A373" s="62">
        <f>'Hoja de trabajo del evaluador'!A373</f>
        <v>1215</v>
      </c>
      <c r="B373" s="63" t="str">
        <f>'Hoja de trabajo del evaluador'!B373</f>
        <v>12.4.1</v>
      </c>
      <c r="C373" s="69">
        <f>IF('Hoja de trabajo del evaluador'!F373="low",1,"")</f>
      </c>
      <c r="D373" s="69">
        <f>IF('Hoja de trabajo del evaluador'!F373="medium",1,"")</f>
      </c>
      <c r="E373" s="69">
        <f>IF('Hoja de trabajo del evaluador'!F373="high",1,"")</f>
      </c>
    </row>
    <row r="374" spans="1:5" ht="14.25">
      <c r="A374" s="62">
        <f>'Hoja de trabajo del evaluador'!A374</f>
        <v>1216</v>
      </c>
      <c r="B374" s="63" t="str">
        <f>'Hoja de trabajo del evaluador'!B374</f>
        <v>12.4.2</v>
      </c>
      <c r="C374" s="69">
        <f>IF('Hoja de trabajo del evaluador'!F374="low",1,"")</f>
      </c>
      <c r="D374" s="69">
        <f>IF('Hoja de trabajo del evaluador'!F374="medium",1,"")</f>
      </c>
      <c r="E374" s="69">
        <f>IF('Hoja de trabajo del evaluador'!F374="high",1,"")</f>
      </c>
    </row>
    <row r="375" spans="1:5" ht="14.25">
      <c r="A375" s="62">
        <f>'Hoja de trabajo del evaluador'!A375</f>
        <v>1217</v>
      </c>
      <c r="B375" s="63" t="str">
        <f>'Hoja de trabajo del evaluador'!B375</f>
        <v>12.4.2</v>
      </c>
      <c r="C375" s="69">
        <f>IF('Hoja de trabajo del evaluador'!F375="low",1,"")</f>
      </c>
      <c r="D375" s="69">
        <f>IF('Hoja de trabajo del evaluador'!F375="medium",1,"")</f>
      </c>
      <c r="E375" s="69">
        <f>IF('Hoja de trabajo del evaluador'!F375="high",1,"")</f>
      </c>
    </row>
    <row r="376" spans="1:5" ht="14.25">
      <c r="A376" s="62"/>
      <c r="B376" s="63"/>
      <c r="C376" s="69">
        <f>IF('Hoja de trabajo del evaluador'!F376="low",1,"")</f>
      </c>
      <c r="D376" s="69">
        <f>IF('Hoja de trabajo del evaluador'!F376="medium",1,"")</f>
      </c>
      <c r="E376" s="69">
        <f>IF('Hoja de trabajo del evaluador'!F376="high",1,"")</f>
      </c>
    </row>
    <row r="377" ht="14.25">
      <c r="C377"/>
    </row>
    <row r="378" ht="14.25">
      <c r="C378"/>
    </row>
    <row r="379" ht="14.25">
      <c r="C379"/>
    </row>
    <row r="380" ht="14.25">
      <c r="C380"/>
    </row>
    <row r="381" ht="14.25">
      <c r="C381"/>
    </row>
    <row r="382" ht="14.25">
      <c r="C382"/>
    </row>
    <row r="383" ht="14.25">
      <c r="C383"/>
    </row>
    <row r="384" ht="14.25">
      <c r="C384"/>
    </row>
    <row r="385" ht="14.25">
      <c r="C385"/>
    </row>
    <row r="386" ht="14.25">
      <c r="C386"/>
    </row>
    <row r="387" ht="14.25">
      <c r="C387"/>
    </row>
    <row r="388" ht="14.25">
      <c r="C388"/>
    </row>
    <row r="389" ht="14.25">
      <c r="C389"/>
    </row>
    <row r="390" ht="14.25">
      <c r="C390"/>
    </row>
    <row r="391" ht="14.25">
      <c r="C391"/>
    </row>
    <row r="392" ht="14.25">
      <c r="C392"/>
    </row>
    <row r="393" ht="14.25">
      <c r="C393"/>
    </row>
    <row r="394" ht="14.25">
      <c r="C394"/>
    </row>
    <row r="395" ht="14.25">
      <c r="C395"/>
    </row>
    <row r="396" ht="14.25">
      <c r="C396"/>
    </row>
    <row r="397" ht="14.25">
      <c r="C397"/>
    </row>
    <row r="398" ht="14.25">
      <c r="C398"/>
    </row>
    <row r="399" ht="14.25">
      <c r="C399"/>
    </row>
    <row r="400" ht="14.25">
      <c r="C400"/>
    </row>
    <row r="401" ht="14.25">
      <c r="C401"/>
    </row>
    <row r="402" ht="14.25">
      <c r="C402"/>
    </row>
    <row r="403" ht="14.25">
      <c r="C403"/>
    </row>
    <row r="404" ht="14.25">
      <c r="C404"/>
    </row>
    <row r="405" ht="14.25">
      <c r="C405"/>
    </row>
    <row r="406" ht="14.25">
      <c r="C406"/>
    </row>
    <row r="407" ht="14.25">
      <c r="C407"/>
    </row>
    <row r="408" ht="14.25">
      <c r="C408"/>
    </row>
    <row r="409" ht="14.25">
      <c r="C409"/>
    </row>
    <row r="410" ht="14.25">
      <c r="C410"/>
    </row>
    <row r="411" ht="14.25">
      <c r="C411"/>
    </row>
    <row r="412" ht="14.25">
      <c r="C412"/>
    </row>
    <row r="413" ht="14.25">
      <c r="C413"/>
    </row>
    <row r="414" ht="14.25">
      <c r="C414"/>
    </row>
    <row r="415" ht="14.25">
      <c r="C415"/>
    </row>
    <row r="416" ht="14.25">
      <c r="C416"/>
    </row>
    <row r="417" ht="14.25">
      <c r="C417"/>
    </row>
    <row r="418" ht="14.25">
      <c r="C418"/>
    </row>
    <row r="419" ht="14.25">
      <c r="C419"/>
    </row>
    <row r="420" ht="14.25">
      <c r="C420"/>
    </row>
    <row r="421" ht="14.25">
      <c r="C421"/>
    </row>
    <row r="422" ht="14.25">
      <c r="C422"/>
    </row>
    <row r="423" ht="14.25">
      <c r="C423"/>
    </row>
    <row r="424" ht="14.25">
      <c r="C424"/>
    </row>
    <row r="425" ht="14.25">
      <c r="C425"/>
    </row>
    <row r="426" ht="14.25">
      <c r="C426"/>
    </row>
    <row r="427" ht="14.25">
      <c r="C427"/>
    </row>
    <row r="428" ht="14.25">
      <c r="C428"/>
    </row>
    <row r="429" ht="14.25">
      <c r="C429"/>
    </row>
    <row r="430" ht="14.25">
      <c r="C430"/>
    </row>
    <row r="431" ht="14.25">
      <c r="C431"/>
    </row>
    <row r="432" ht="14.25">
      <c r="C432"/>
    </row>
    <row r="433" ht="14.25">
      <c r="C433"/>
    </row>
    <row r="434" ht="14.25">
      <c r="C434"/>
    </row>
    <row r="435" ht="14.25">
      <c r="C435"/>
    </row>
    <row r="436" ht="14.25">
      <c r="C436"/>
    </row>
    <row r="437" ht="14.25">
      <c r="C437"/>
    </row>
    <row r="438" ht="14.25">
      <c r="C438"/>
    </row>
    <row r="439" ht="14.25">
      <c r="C439"/>
    </row>
    <row r="440" ht="14.25">
      <c r="C440"/>
    </row>
    <row r="441" ht="14.25">
      <c r="C441"/>
    </row>
    <row r="442" ht="14.25">
      <c r="C442"/>
    </row>
    <row r="443" ht="14.25">
      <c r="C443"/>
    </row>
    <row r="444" ht="14.25">
      <c r="C444"/>
    </row>
    <row r="445" ht="14.25">
      <c r="C445"/>
    </row>
    <row r="446" ht="14.25">
      <c r="C446"/>
    </row>
    <row r="447" ht="14.25">
      <c r="C447"/>
    </row>
    <row r="448" ht="14.25">
      <c r="C448"/>
    </row>
    <row r="449" ht="14.25">
      <c r="C449"/>
    </row>
    <row r="450" ht="14.25">
      <c r="C450"/>
    </row>
    <row r="451" ht="14.25">
      <c r="C451"/>
    </row>
    <row r="452" ht="14.25">
      <c r="C452"/>
    </row>
    <row r="453" ht="14.25">
      <c r="C453"/>
    </row>
    <row r="454" ht="14.25">
      <c r="C454"/>
    </row>
    <row r="455" ht="14.25">
      <c r="C455"/>
    </row>
    <row r="456" ht="14.25">
      <c r="C456"/>
    </row>
    <row r="457" ht="14.25">
      <c r="C457"/>
    </row>
    <row r="458" ht="14.25">
      <c r="C458"/>
    </row>
    <row r="459" ht="14.25">
      <c r="C459"/>
    </row>
    <row r="460" ht="14.25">
      <c r="C460"/>
    </row>
    <row r="461" ht="14.25">
      <c r="C461"/>
    </row>
    <row r="462" ht="14.25">
      <c r="C462"/>
    </row>
    <row r="463" ht="14.25">
      <c r="C463"/>
    </row>
    <row r="464" ht="14.25">
      <c r="C464"/>
    </row>
    <row r="465" ht="14.25">
      <c r="C465"/>
    </row>
    <row r="466" ht="14.25">
      <c r="C466"/>
    </row>
    <row r="467" ht="14.25">
      <c r="C467"/>
    </row>
    <row r="468" ht="14.25">
      <c r="C468"/>
    </row>
    <row r="469" ht="14.25">
      <c r="C469"/>
    </row>
    <row r="470" ht="14.25">
      <c r="C470"/>
    </row>
    <row r="471" ht="14.25">
      <c r="C471"/>
    </row>
    <row r="472" ht="14.25">
      <c r="C472"/>
    </row>
  </sheetData>
  <sheetProtection password="C050" sheet="1" objects="1" scenarios="1" formatCells="0"/>
  <printOptions/>
  <pageMargins left="0.7" right="0.7" top="0.75" bottom="0.75" header="0.3" footer="0.3"/>
  <pageSetup horizontalDpi="600" verticalDpi="600" orientation="landscape" scale="78"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D8" sqref="D8"/>
    </sheetView>
  </sheetViews>
  <sheetFormatPr defaultColWidth="9.00390625" defaultRowHeight="15"/>
  <cols>
    <col min="1" max="1" width="10.421875" style="0" customWidth="1"/>
    <col min="2" max="2" width="8.140625" style="0" bestFit="1" customWidth="1"/>
    <col min="3" max="6" width="11.421875" style="0" customWidth="1"/>
    <col min="7" max="7" width="4.57421875" style="0" bestFit="1" customWidth="1"/>
  </cols>
  <sheetData>
    <row r="1" spans="1:2" ht="14.25">
      <c r="A1" t="s">
        <v>319</v>
      </c>
      <c r="B1">
        <v>1</v>
      </c>
    </row>
    <row r="2" spans="1:2" ht="14.25">
      <c r="A2" t="s">
        <v>320</v>
      </c>
      <c r="B2">
        <v>0.5</v>
      </c>
    </row>
    <row r="3" spans="1:2" ht="14.25">
      <c r="A3" t="s">
        <v>321</v>
      </c>
      <c r="B3">
        <v>0</v>
      </c>
    </row>
    <row r="10" spans="1:2" ht="14.25">
      <c r="A10" t="s">
        <v>322</v>
      </c>
      <c r="B10" s="42">
        <f>IF('Áreas problemáticas'!G6="","",'Áreas problemáticas'!G6)</f>
      </c>
    </row>
    <row r="11" spans="1:2" ht="14.25">
      <c r="A11" t="s">
        <v>323</v>
      </c>
      <c r="B11" s="42">
        <f>IF('Áreas problemáticas'!G11="","",'Áreas problemáticas'!G11)</f>
      </c>
    </row>
    <row r="12" spans="1:2" ht="14.25">
      <c r="A12" t="s">
        <v>324</v>
      </c>
      <c r="B12" s="42">
        <f>IF('Áreas problemáticas'!G17="","",'Áreas problemáticas'!G17)</f>
      </c>
    </row>
    <row r="13" spans="1:2" ht="14.25">
      <c r="A13" t="s">
        <v>325</v>
      </c>
      <c r="B13" s="42">
        <f>IF('Áreas problemáticas'!G24="","",'Áreas problemáticas'!G24)</f>
      </c>
    </row>
    <row r="14" spans="1:2" ht="14.25">
      <c r="A14" t="s">
        <v>326</v>
      </c>
      <c r="B14" s="42">
        <f>IF('Áreas problemáticas'!G32="","",'Áreas problemáticas'!G32)</f>
      </c>
    </row>
    <row r="15" spans="1:2" ht="14.25">
      <c r="A15" t="s">
        <v>327</v>
      </c>
      <c r="B15" s="42">
        <f>IF('Áreas problemáticas'!G36="","",'Áreas problemáticas'!G36)</f>
      </c>
    </row>
    <row r="16" spans="1:2" ht="14.25">
      <c r="A16" t="s">
        <v>328</v>
      </c>
      <c r="B16" s="42">
        <f>IF('Áreas problemáticas'!G42="","",'Áreas problemáticas'!G42)</f>
      </c>
    </row>
    <row r="17" spans="1:2" ht="14.25">
      <c r="A17" t="s">
        <v>329</v>
      </c>
      <c r="B17" s="42">
        <f>IF('Áreas problemáticas'!G48="","",'Áreas problemáticas'!G48)</f>
      </c>
    </row>
    <row r="18" spans="1:2" ht="14.25">
      <c r="A18" t="s">
        <v>330</v>
      </c>
      <c r="B18" s="42">
        <f>IF('Áreas problemáticas'!G53="","",'Áreas problemáticas'!G53)</f>
      </c>
    </row>
    <row r="19" spans="1:2" ht="14.25">
      <c r="A19" t="s">
        <v>331</v>
      </c>
      <c r="B19" s="42">
        <f>IF('Áreas problemáticas'!G59="","",'Áreas problemáticas'!G63)</f>
      </c>
    </row>
    <row r="20" spans="1:2" ht="14.25">
      <c r="A20" t="s">
        <v>332</v>
      </c>
      <c r="B20" s="42">
        <f>IF('Áreas problemáticas'!G63="","",'Áreas problemáticas'!G63)</f>
      </c>
    </row>
    <row r="21" spans="1:2" ht="14.25">
      <c r="A21" t="s">
        <v>333</v>
      </c>
      <c r="B21" s="42">
        <f>IF('Áreas problemáticas'!G68="","",'Áreas problemáticas'!G68)</f>
      </c>
    </row>
    <row r="22" spans="1:6" ht="14.25">
      <c r="A22" s="1"/>
      <c r="B22" s="1"/>
      <c r="C22" s="1"/>
      <c r="D22" s="1"/>
      <c r="E22" s="1"/>
      <c r="F22" s="1"/>
    </row>
    <row r="23" spans="1:6" ht="14.25">
      <c r="A23" s="1"/>
      <c r="B23" s="1"/>
      <c r="C23" s="1"/>
      <c r="D23" s="1"/>
      <c r="E23" s="1"/>
      <c r="F23" s="1"/>
    </row>
    <row r="24" spans="1:6" ht="14.25">
      <c r="A24" s="50"/>
      <c r="B24" s="42"/>
      <c r="C24" s="50"/>
      <c r="D24" s="50"/>
      <c r="E24" s="50"/>
      <c r="F24" s="50"/>
    </row>
    <row r="25" spans="1:6" ht="14.25">
      <c r="A25" s="50"/>
      <c r="B25" s="42"/>
      <c r="C25" s="50"/>
      <c r="D25" s="50"/>
      <c r="E25" s="50"/>
      <c r="F25" s="50"/>
    </row>
    <row r="26" spans="1:6" ht="14.25">
      <c r="A26" s="50"/>
      <c r="B26" s="42"/>
      <c r="C26" s="50"/>
      <c r="D26" s="50"/>
      <c r="E26" s="50"/>
      <c r="F26" s="50"/>
    </row>
    <row r="27" spans="1:6" ht="15" customHeight="1">
      <c r="A27" s="51"/>
      <c r="B27" s="42"/>
      <c r="C27" s="51"/>
      <c r="D27" s="51"/>
      <c r="E27" s="51"/>
      <c r="F27" s="51"/>
    </row>
    <row r="28" spans="1:6" ht="15">
      <c r="A28" s="51"/>
      <c r="B28" s="42"/>
      <c r="C28" s="51"/>
      <c r="D28" s="51"/>
      <c r="E28" s="51"/>
      <c r="F28" s="51"/>
    </row>
    <row r="29" spans="1:6" ht="15">
      <c r="A29" s="51"/>
      <c r="B29" s="42"/>
      <c r="C29" s="51"/>
      <c r="D29" s="51"/>
      <c r="E29" s="51"/>
      <c r="F29" s="51"/>
    </row>
    <row r="30" spans="1:6" ht="15">
      <c r="A30" s="51"/>
      <c r="B30" s="42"/>
      <c r="C30" s="51"/>
      <c r="D30" s="51"/>
      <c r="E30" s="51"/>
      <c r="F30" s="51"/>
    </row>
    <row r="31" spans="1:6" ht="15">
      <c r="A31" s="52"/>
      <c r="B31" s="42"/>
      <c r="C31" s="52"/>
      <c r="D31" s="52"/>
      <c r="E31" s="52"/>
      <c r="F31" s="52"/>
    </row>
    <row r="32" spans="1:6" ht="15">
      <c r="A32" s="52"/>
      <c r="B32" s="42"/>
      <c r="C32" s="52"/>
      <c r="D32" s="52"/>
      <c r="E32" s="52"/>
      <c r="F32" s="52"/>
    </row>
    <row r="33" spans="1:6" ht="15">
      <c r="A33" s="52"/>
      <c r="B33" s="42"/>
      <c r="C33" s="52"/>
      <c r="D33" s="52"/>
      <c r="E33" s="52"/>
      <c r="F33" s="52"/>
    </row>
    <row r="34" spans="1:6" ht="15">
      <c r="A34" s="51"/>
      <c r="B34" s="42"/>
      <c r="C34" s="51"/>
      <c r="D34" s="51"/>
      <c r="E34" s="51"/>
      <c r="F34" s="51"/>
    </row>
    <row r="35" spans="1:6" ht="15">
      <c r="A35" s="51"/>
      <c r="B35" s="42"/>
      <c r="C35" s="51"/>
      <c r="D35" s="51"/>
      <c r="E35" s="51"/>
      <c r="F35" s="51"/>
    </row>
    <row r="36" spans="1:6" ht="14.25">
      <c r="A36" s="1"/>
      <c r="B36" s="1"/>
      <c r="C36" s="1"/>
      <c r="D36" s="1"/>
      <c r="E36" s="1"/>
      <c r="F36" s="1"/>
    </row>
    <row r="37" spans="1:6" ht="14.25">
      <c r="A37" s="1"/>
      <c r="B37" s="1"/>
      <c r="C37" s="1"/>
      <c r="D37" s="1"/>
      <c r="E37" s="1"/>
      <c r="F37" s="1"/>
    </row>
  </sheetData>
  <sheetProtection password="C790" sheet="1" objects="1" scenario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Passport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Francis Felber Charbonneau</dc:creator>
  <cp:keywords/>
  <dc:description/>
  <cp:lastModifiedBy>Luong, Quang Tan</cp:lastModifiedBy>
  <cp:lastPrinted>2010-02-11T12:41:08Z</cp:lastPrinted>
  <dcterms:created xsi:type="dcterms:W3CDTF">2009-10-21T17:53:00Z</dcterms:created>
  <dcterms:modified xsi:type="dcterms:W3CDTF">2016-11-25T19:35:16Z</dcterms:modified>
  <cp:category/>
  <cp:version/>
  <cp:contentType/>
  <cp:contentStatus/>
</cp:coreProperties>
</file>